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625" activeTab="0"/>
  </bookViews>
  <sheets>
    <sheet name="РБ ЗФ" sheetId="1" r:id="rId1"/>
    <sheet name="РБ СФ" sheetId="2" r:id="rId2"/>
  </sheets>
  <definedNames>
    <definedName name="_xlnm.Print_Titles" localSheetId="0">'РБ ЗФ'!$6:$6</definedName>
    <definedName name="_xlnm.Print_Titles" localSheetId="1">'РБ СФ'!$6:$6</definedName>
    <definedName name="_xlnm.Print_Area" localSheetId="0">'РБ ЗФ'!$A$1:$G$77</definedName>
    <definedName name="_xlnm.Print_Area" localSheetId="1">'РБ СФ'!$A$1:$E$43</definedName>
  </definedNames>
  <calcPr fullCalcOnLoad="1"/>
</workbook>
</file>

<file path=xl/sharedStrings.xml><?xml version="1.0" encoding="utf-8"?>
<sst xmlns="http://schemas.openxmlformats.org/spreadsheetml/2006/main" count="135" uniqueCount="107">
  <si>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</si>
  <si>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</si>
  <si>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</si>
  <si>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</si>
  <si>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</si>
  <si>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</si>
  <si>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Культура і мистецтво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</si>
  <si>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</si>
  <si>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</si>
  <si>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</si>
  <si>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</si>
  <si>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Дотації </t>
  </si>
  <si>
    <t>Субвенції </t>
  </si>
  <si>
    <t>Власні надходження бюджетних установ </t>
  </si>
  <si>
    <t>Надання державного пільгового кредиту індивідуальним сільським забудовникам </t>
  </si>
  <si>
    <t>Повернення коштів, наданих для кредитування індивідуальних сільських забудовників </t>
  </si>
  <si>
    <t>на кінець періоду</t>
  </si>
  <si>
    <t>Резервний фонд</t>
  </si>
  <si>
    <t>Інші субвенції</t>
  </si>
  <si>
    <t xml:space="preserve"> 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</si>
  <si>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</si>
  <si>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</si>
  <si>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</si>
  <si>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</si>
  <si>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</si>
  <si>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</si>
  <si>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</si>
  <si>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</si>
  <si>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</si>
  <si>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</si>
  <si>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</si>
  <si>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</si>
  <si>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</si>
  <si>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</si>
  <si>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</si>
  <si>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</si>
  <si>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</si>
  <si>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</si>
  <si>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 xml:space="preserve"> Керуючий  справами виконавчого  апарату районної ради ___________________     Л.І.Опанасенко</t>
  </si>
  <si>
    <t>Соціальний захист та соціальне забезпечення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</si>
  <si>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</si>
  <si>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Будівництво</t>
  </si>
  <si>
    <t>Транспорт, дорожнє господарство, зв'язок телекомунікації та інформатика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</si>
  <si>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</si>
  <si>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</si>
  <si>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</si>
  <si>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</si>
  <si>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</si>
  <si>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</si>
  <si>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</si>
  <si>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</si>
  <si>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</si>
  <si>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</si>
  <si>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</si>
  <si>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додаткові дотації</t>
  </si>
  <si>
    <t>Інші розрахунки</t>
  </si>
  <si>
    <t>План на рік (грн.)</t>
  </si>
  <si>
    <t>План на звітний період (грн.)</t>
  </si>
  <si>
    <t>Виконано (грн.)</t>
  </si>
  <si>
    <t xml:space="preserve"> Керуючий  справами виконавчого  апарату районної ради ____________ Л.І.Опанасенко</t>
  </si>
  <si>
    <t>Продовження додатку №1</t>
  </si>
  <si>
    <t>Місцеві податки</t>
  </si>
  <si>
    <t>Податок на майно</t>
  </si>
  <si>
    <t>Адміністративні збори та платежі, доходи від некомерційної господарської діяльності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</si>
  <si>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</si>
  <si>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Від органів державного управління  </t>
  </si>
  <si>
    <t>Базова дотація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</si>
  <si>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</si>
  <si>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</si>
  <si>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</si>
  <si>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</si>
  <si>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</si>
  <si>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</si>
  <si>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</si>
  <si>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Інші видатки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</si>
  <si>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</si>
  <si>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</si>
  <si>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Субвенція з інших бюджетів на виконання інвестиційних проектів 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</si>
  <si>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</si>
  <si>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Інші послуги, пов`язані з економічною діяльністю</t>
  </si>
  <si>
    <t>0100</t>
  </si>
  <si>
    <t>1000</t>
  </si>
  <si>
    <t>2000</t>
  </si>
  <si>
    <t>3000</t>
  </si>
  <si>
    <t>4000</t>
  </si>
  <si>
    <t>5000</t>
  </si>
  <si>
    <t>Фізична культура і спорт</t>
  </si>
  <si>
    <t>7300</t>
  </si>
  <si>
    <t>Сільське і лісове господарство, рибне господарство та мисливство</t>
  </si>
  <si>
    <t>7400</t>
  </si>
  <si>
    <t>8000</t>
  </si>
  <si>
    <t>Видатки, не віднесені до основних груп</t>
  </si>
  <si>
    <t>6300</t>
  </si>
  <si>
    <t>Податок та збір на доходи фізичних осіб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</si>
  <si>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</si>
  <si>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</si>
  <si>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8010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</si>
  <si>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</si>
  <si>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</si>
  <si>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Плата за надання адміністративних послуг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</si>
  <si>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</si>
  <si>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Виконання    районного   бюджету   за  І півріччя 2017 року</t>
  </si>
  <si>
    <t>Виконання    районного   бюджету   за  І півріччя  2017 року</t>
  </si>
  <si>
    <t>до рішення  районної ради  "Про звіт про виконання районного бюджету  за  І півріччя  2017 року"</t>
  </si>
  <si>
    <t>8600</t>
  </si>
  <si>
    <t>8700</t>
  </si>
  <si>
    <t>8800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</si>
</sst>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\ _г_р_н_._-;\-* #,##0.0\ _г_р_н_._-;_-* &quot;-&quot;??\ _г_р_н_._-;_-@_-"/>
    <numFmt numFmtId="187" formatCode="_-* #,##0.000\ _г_р_н_._-;\-* #,##0.000\ _г_р_н_._-;_-* &quot;-&quot;??\ _г_р_н_._-;_-@_-"/>
    <numFmt numFmtId="188" formatCode="_-* #,##0.0000\ _г_р_н_._-;\-* #,##0.0000\ _г_р_н_._-;_-* &quot;-&quot;??\ _г_р_н_._-;_-@_-"/>
    <numFmt numFmtId="189" formatCode="_-* #,##0.00000\ _г_р_н_._-;\-* #,##0.00000\ _г_р_н_._-;_-* &quot;-&quot;??\ _г_р_н_._-;_-@_-"/>
    <numFmt numFmtId="190" formatCode="_-* #,##0\ _г_р_н_._-;\-* #,##0\ _г_р_н_._-;_-* &quot;-&quot;??\ _г_р_н_._-;_-@_-"/>
    <numFmt numFmtId="191" formatCode="0.0000"/>
    <numFmt numFmtId="192" formatCode="#,##0.0"/>
    <numFmt numFmtId="193" formatCode="#,##0.000"/>
    <numFmt numFmtId="194" formatCode="#0.00"/>
    <numFmt numFmtId="195" formatCode="0.0;[Red]0.0"/>
  </numFmts>
  <fonts count="68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8" fillId="33" borderId="10" xfId="0" applyFont="1" applyFill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12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5" xfId="53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Alignment="1">
      <alignment/>
    </xf>
    <xf numFmtId="0" fontId="2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9" fillId="0" borderId="20" xfId="0" applyFont="1" applyBorder="1" applyAlignment="1" quotePrefix="1">
      <alignment horizontal="right" vertical="center" wrapText="1"/>
    </xf>
    <xf numFmtId="0" fontId="27" fillId="0" borderId="21" xfId="0" applyFont="1" applyBorder="1" applyAlignment="1">
      <alignment horizontal="right"/>
    </xf>
    <xf numFmtId="49" fontId="26" fillId="0" borderId="21" xfId="0" applyNumberFormat="1" applyFont="1" applyBorder="1" applyAlignment="1">
      <alignment horizontal="right"/>
    </xf>
    <xf numFmtId="0" fontId="27" fillId="0" borderId="22" xfId="0" applyFont="1" applyBorder="1" applyAlignment="1">
      <alignment/>
    </xf>
    <xf numFmtId="2" fontId="27" fillId="0" borderId="21" xfId="0" applyNumberFormat="1" applyFont="1" applyFill="1" applyBorder="1" applyAlignment="1">
      <alignment horizontal="right"/>
    </xf>
    <xf numFmtId="0" fontId="29" fillId="0" borderId="20" xfId="0" applyFont="1" applyBorder="1" applyAlignment="1">
      <alignment horizontal="right"/>
    </xf>
    <xf numFmtId="2" fontId="28" fillId="0" borderId="20" xfId="0" applyNumberFormat="1" applyFont="1" applyBorder="1" applyAlignment="1">
      <alignment horizontal="right" vertical="center"/>
    </xf>
    <xf numFmtId="0" fontId="28" fillId="0" borderId="20" xfId="0" applyFont="1" applyFill="1" applyBorder="1" applyAlignment="1">
      <alignment horizontal="center" vertical="center"/>
    </xf>
    <xf numFmtId="2" fontId="29" fillId="0" borderId="20" xfId="0" applyNumberFormat="1" applyFont="1" applyFill="1" applyBorder="1" applyAlignment="1">
      <alignment horizontal="right" vertical="center"/>
    </xf>
    <xf numFmtId="2" fontId="29" fillId="0" borderId="23" xfId="0" applyNumberFormat="1" applyFont="1" applyBorder="1" applyAlignment="1">
      <alignment horizontal="right" vertical="center"/>
    </xf>
    <xf numFmtId="2" fontId="29" fillId="0" borderId="20" xfId="0" applyNumberFormat="1" applyFont="1" applyBorder="1" applyAlignment="1">
      <alignment horizontal="right"/>
    </xf>
    <xf numFmtId="0" fontId="18" fillId="0" borderId="20" xfId="0" applyFont="1" applyBorder="1" applyAlignment="1">
      <alignment vertical="center" wrapText="1"/>
    </xf>
    <xf numFmtId="0" fontId="18" fillId="0" borderId="20" xfId="0" applyFont="1" applyBorder="1" applyAlignment="1" quotePrefix="1">
      <alignment horizontal="right" vertical="center" wrapText="1"/>
    </xf>
    <xf numFmtId="1" fontId="28" fillId="0" borderId="20" xfId="0" applyNumberFormat="1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30" fillId="0" borderId="20" xfId="0" applyFont="1" applyFill="1" applyBorder="1" applyAlignment="1">
      <alignment horizontal="right" vertical="center"/>
    </xf>
    <xf numFmtId="180" fontId="31" fillId="0" borderId="20" xfId="0" applyNumberFormat="1" applyFont="1" applyFill="1" applyBorder="1" applyAlignment="1">
      <alignment horizontal="right" vertical="center"/>
    </xf>
    <xf numFmtId="0" fontId="31" fillId="0" borderId="20" xfId="0" applyFont="1" applyFill="1" applyBorder="1" applyAlignment="1">
      <alignment horizontal="right" vertical="center"/>
    </xf>
    <xf numFmtId="2" fontId="31" fillId="0" borderId="20" xfId="0" applyNumberFormat="1" applyFont="1" applyBorder="1" applyAlignment="1">
      <alignment horizontal="right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180" fontId="28" fillId="0" borderId="25" xfId="0" applyNumberFormat="1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2" fontId="29" fillId="0" borderId="20" xfId="0" applyNumberFormat="1" applyFont="1" applyBorder="1" applyAlignment="1">
      <alignment vertical="center"/>
    </xf>
    <xf numFmtId="1" fontId="29" fillId="0" borderId="20" xfId="0" applyNumberFormat="1" applyFont="1" applyBorder="1" applyAlignment="1">
      <alignment horizontal="right" vertical="center"/>
    </xf>
    <xf numFmtId="0" fontId="9" fillId="0" borderId="20" xfId="54" applyFont="1" applyBorder="1" applyAlignment="1">
      <alignment vertical="center" wrapText="1"/>
      <protection/>
    </xf>
    <xf numFmtId="0" fontId="30" fillId="0" borderId="10" xfId="0" applyFont="1" applyBorder="1" applyAlignment="1">
      <alignment horizontal="right" vertical="center"/>
    </xf>
    <xf numFmtId="0" fontId="31" fillId="0" borderId="20" xfId="0" applyFont="1" applyBorder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0" fillId="0" borderId="20" xfId="0" applyFont="1" applyBorder="1" applyAlignment="1">
      <alignment horizontal="right" vertical="center"/>
    </xf>
    <xf numFmtId="0" fontId="30" fillId="0" borderId="2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30" fillId="0" borderId="20" xfId="0" applyFont="1" applyBorder="1" applyAlignment="1">
      <alignment/>
    </xf>
    <xf numFmtId="0" fontId="30" fillId="0" borderId="28" xfId="0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vertical="center" wrapText="1"/>
    </xf>
    <xf numFmtId="0" fontId="31" fillId="33" borderId="10" xfId="0" applyFont="1" applyFill="1" applyBorder="1" applyAlignment="1">
      <alignment horizontal="center" vertical="center"/>
    </xf>
    <xf numFmtId="0" fontId="30" fillId="0" borderId="20" xfId="0" applyFont="1" applyBorder="1" applyAlignment="1" quotePrefix="1">
      <alignment horizontal="right" vertical="center" wrapText="1"/>
    </xf>
    <xf numFmtId="0" fontId="30" fillId="0" borderId="20" xfId="0" applyFont="1" applyBorder="1" applyAlignment="1">
      <alignment vertical="center" wrapText="1"/>
    </xf>
    <xf numFmtId="49" fontId="30" fillId="0" borderId="10" xfId="0" applyNumberFormat="1" applyFont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/>
    </xf>
    <xf numFmtId="0" fontId="9" fillId="0" borderId="20" xfId="54" applyFont="1" applyBorder="1">
      <alignment/>
      <protection/>
    </xf>
    <xf numFmtId="0" fontId="9" fillId="0" borderId="20" xfId="54" applyFont="1" applyBorder="1" applyAlignment="1">
      <alignment wrapText="1"/>
      <protection/>
    </xf>
    <xf numFmtId="49" fontId="9" fillId="0" borderId="10" xfId="0" applyNumberFormat="1" applyFont="1" applyBorder="1" applyAlignment="1">
      <alignment vertical="center" wrapText="1"/>
    </xf>
    <xf numFmtId="0" fontId="9" fillId="0" borderId="29" xfId="0" applyFont="1" applyBorder="1" applyAlignment="1">
      <alignment horizontal="right" vertical="center"/>
    </xf>
    <xf numFmtId="49" fontId="32" fillId="0" borderId="10" xfId="0" applyNumberFormat="1" applyFont="1" applyBorder="1" applyAlignment="1">
      <alignment vertical="center" wrapText="1"/>
    </xf>
    <xf numFmtId="0" fontId="32" fillId="0" borderId="29" xfId="0" applyFont="1" applyBorder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18" fillId="0" borderId="16" xfId="0" applyFont="1" applyBorder="1" applyAlignment="1">
      <alignment vertical="center"/>
    </xf>
    <xf numFmtId="0" fontId="18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49" fontId="18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right" vertical="center" wrapText="1"/>
    </xf>
    <xf numFmtId="0" fontId="18" fillId="33" borderId="10" xfId="0" applyFont="1" applyFill="1" applyBorder="1" applyAlignment="1">
      <alignment vertical="center"/>
    </xf>
    <xf numFmtId="0" fontId="18" fillId="0" borderId="2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 vertical="center"/>
    </xf>
    <xf numFmtId="49" fontId="32" fillId="0" borderId="10" xfId="0" applyNumberFormat="1" applyFont="1" applyBorder="1" applyAlignment="1">
      <alignment horizontal="left" vertical="center" wrapText="1"/>
    </xf>
    <xf numFmtId="0" fontId="32" fillId="0" borderId="27" xfId="0" applyFont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49" fontId="9" fillId="0" borderId="10" xfId="0" applyNumberFormat="1" applyFont="1" applyBorder="1" applyAlignment="1">
      <alignment wrapText="1"/>
    </xf>
    <xf numFmtId="0" fontId="18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49" fontId="18" fillId="33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9" fillId="0" borderId="2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vertical="center" wrapText="1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180" fontId="28" fillId="0" borderId="20" xfId="0" applyNumberFormat="1" applyFont="1" applyFill="1" applyBorder="1" applyAlignment="1">
      <alignment horizontal="right"/>
    </xf>
    <xf numFmtId="2" fontId="28" fillId="33" borderId="20" xfId="0" applyNumberFormat="1" applyFont="1" applyFill="1" applyBorder="1" applyAlignment="1">
      <alignment/>
    </xf>
    <xf numFmtId="194" fontId="29" fillId="0" borderId="20" xfId="0" applyNumberFormat="1" applyFont="1" applyBorder="1" applyAlignment="1">
      <alignment/>
    </xf>
    <xf numFmtId="194" fontId="29" fillId="0" borderId="20" xfId="0" applyNumberFormat="1" applyFont="1" applyBorder="1" applyAlignment="1">
      <alignment wrapText="1"/>
    </xf>
    <xf numFmtId="1" fontId="29" fillId="0" borderId="20" xfId="0" applyNumberFormat="1" applyFont="1" applyFill="1" applyBorder="1" applyAlignment="1">
      <alignment horizontal="right" vertical="center"/>
    </xf>
    <xf numFmtId="2" fontId="26" fillId="0" borderId="30" xfId="0" applyNumberFormat="1" applyFont="1" applyFill="1" applyBorder="1" applyAlignment="1">
      <alignment vertical="center"/>
    </xf>
    <xf numFmtId="180" fontId="26" fillId="0" borderId="20" xfId="0" applyNumberFormat="1" applyFont="1" applyFill="1" applyBorder="1" applyAlignment="1">
      <alignment horizontal="right" vertical="center"/>
    </xf>
    <xf numFmtId="194" fontId="28" fillId="0" borderId="20" xfId="55" applyNumberFormat="1" applyFont="1" applyBorder="1" applyAlignment="1">
      <alignment horizontal="right" vertical="center"/>
      <protection/>
    </xf>
    <xf numFmtId="194" fontId="33" fillId="0" borderId="20" xfId="0" applyNumberFormat="1" applyFont="1" applyBorder="1" applyAlignment="1">
      <alignment/>
    </xf>
    <xf numFmtId="180" fontId="33" fillId="0" borderId="20" xfId="0" applyNumberFormat="1" applyFont="1" applyBorder="1" applyAlignment="1">
      <alignment/>
    </xf>
    <xf numFmtId="180" fontId="7" fillId="0" borderId="25" xfId="0" applyNumberFormat="1" applyFont="1" applyFill="1" applyBorder="1" applyAlignment="1">
      <alignment/>
    </xf>
    <xf numFmtId="180" fontId="33" fillId="0" borderId="20" xfId="0" applyNumberFormat="1" applyFont="1" applyFill="1" applyBorder="1" applyAlignment="1">
      <alignment/>
    </xf>
    <xf numFmtId="2" fontId="7" fillId="33" borderId="20" xfId="0" applyNumberFormat="1" applyFont="1" applyFill="1" applyBorder="1" applyAlignment="1">
      <alignment/>
    </xf>
    <xf numFmtId="180" fontId="7" fillId="33" borderId="20" xfId="0" applyNumberFormat="1" applyFont="1" applyFill="1" applyBorder="1" applyAlignment="1">
      <alignment/>
    </xf>
    <xf numFmtId="180" fontId="7" fillId="33" borderId="25" xfId="0" applyNumberFormat="1" applyFont="1" applyFill="1" applyBorder="1" applyAlignment="1">
      <alignment/>
    </xf>
    <xf numFmtId="2" fontId="33" fillId="0" borderId="20" xfId="0" applyNumberFormat="1" applyFont="1" applyBorder="1" applyAlignment="1">
      <alignment/>
    </xf>
    <xf numFmtId="49" fontId="33" fillId="0" borderId="20" xfId="0" applyNumberFormat="1" applyFont="1" applyBorder="1" applyAlignment="1">
      <alignment/>
    </xf>
    <xf numFmtId="194" fontId="33" fillId="0" borderId="20" xfId="0" applyNumberFormat="1" applyFont="1" applyBorder="1" applyAlignment="1">
      <alignment/>
    </xf>
    <xf numFmtId="180" fontId="7" fillId="0" borderId="20" xfId="0" applyNumberFormat="1" applyFont="1" applyFill="1" applyBorder="1" applyAlignment="1">
      <alignment/>
    </xf>
    <xf numFmtId="2" fontId="7" fillId="33" borderId="24" xfId="0" applyNumberFormat="1" applyFont="1" applyFill="1" applyBorder="1" applyAlignment="1">
      <alignment/>
    </xf>
    <xf numFmtId="194" fontId="33" fillId="0" borderId="20" xfId="0" applyNumberFormat="1" applyFont="1" applyFill="1" applyBorder="1" applyAlignment="1">
      <alignment/>
    </xf>
    <xf numFmtId="194" fontId="7" fillId="0" borderId="20" xfId="0" applyNumberFormat="1" applyFont="1" applyBorder="1" applyAlignment="1">
      <alignment/>
    </xf>
    <xf numFmtId="2" fontId="7" fillId="0" borderId="30" xfId="0" applyNumberFormat="1" applyFont="1" applyFill="1" applyBorder="1" applyAlignment="1">
      <alignment/>
    </xf>
    <xf numFmtId="194" fontId="33" fillId="0" borderId="20" xfId="0" applyNumberFormat="1" applyFont="1" applyBorder="1" applyAlignment="1">
      <alignment vertical="center" wrapText="1"/>
    </xf>
    <xf numFmtId="194" fontId="33" fillId="0" borderId="20" xfId="0" applyNumberFormat="1" applyFont="1" applyBorder="1" applyAlignment="1">
      <alignment wrapText="1"/>
    </xf>
    <xf numFmtId="0" fontId="18" fillId="0" borderId="20" xfId="54" applyFont="1" applyBorder="1" applyAlignment="1" quotePrefix="1">
      <alignment horizontal="right" vertical="center" wrapText="1"/>
      <protection/>
    </xf>
    <xf numFmtId="0" fontId="18" fillId="0" borderId="20" xfId="54" applyFont="1" applyBorder="1" applyAlignment="1">
      <alignment vertical="center" wrapText="1"/>
      <protection/>
    </xf>
    <xf numFmtId="194" fontId="7" fillId="0" borderId="20" xfId="0" applyNumberFormat="1" applyFont="1" applyBorder="1" applyAlignment="1">
      <alignment vertical="center" wrapText="1"/>
    </xf>
    <xf numFmtId="2" fontId="7" fillId="0" borderId="20" xfId="0" applyNumberFormat="1" applyFont="1" applyBorder="1" applyAlignment="1">
      <alignment wrapText="1"/>
    </xf>
    <xf numFmtId="194" fontId="33" fillId="0" borderId="20" xfId="54" applyNumberFormat="1" applyFont="1" applyBorder="1" applyAlignment="1">
      <alignment vertical="center" wrapText="1"/>
      <protection/>
    </xf>
    <xf numFmtId="1" fontId="7" fillId="0" borderId="20" xfId="54" applyNumberFormat="1" applyFont="1" applyBorder="1" applyAlignment="1">
      <alignment wrapText="1"/>
      <protection/>
    </xf>
    <xf numFmtId="194" fontId="7" fillId="0" borderId="20" xfId="54" applyNumberFormat="1" applyFont="1" applyBorder="1" applyAlignment="1">
      <alignment wrapText="1"/>
      <protection/>
    </xf>
    <xf numFmtId="194" fontId="7" fillId="0" borderId="20" xfId="0" applyNumberFormat="1" applyFont="1" applyBorder="1" applyAlignment="1">
      <alignment wrapText="1"/>
    </xf>
    <xf numFmtId="2" fontId="7" fillId="0" borderId="20" xfId="0" applyNumberFormat="1" applyFont="1" applyFill="1" applyBorder="1" applyAlignment="1">
      <alignment/>
    </xf>
    <xf numFmtId="0" fontId="33" fillId="0" borderId="20" xfId="0" applyFont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180" fontId="7" fillId="33" borderId="20" xfId="0" applyNumberFormat="1" applyFont="1" applyFill="1" applyBorder="1" applyAlignment="1">
      <alignment horizontal="right" vertical="center"/>
    </xf>
    <xf numFmtId="2" fontId="33" fillId="0" borderId="20" xfId="54" applyNumberFormat="1" applyFont="1" applyBorder="1">
      <alignment/>
      <protection/>
    </xf>
    <xf numFmtId="2" fontId="7" fillId="0" borderId="20" xfId="54" applyNumberFormat="1" applyFont="1" applyBorder="1" applyAlignment="1">
      <alignment wrapText="1"/>
      <protection/>
    </xf>
    <xf numFmtId="2" fontId="33" fillId="0" borderId="20" xfId="0" applyNumberFormat="1" applyFont="1" applyBorder="1" applyAlignment="1">
      <alignment vertical="center"/>
    </xf>
    <xf numFmtId="2" fontId="7" fillId="0" borderId="23" xfId="0" applyNumberFormat="1" applyFont="1" applyBorder="1" applyAlignment="1">
      <alignment horizontal="right" vertical="center"/>
    </xf>
    <xf numFmtId="2" fontId="33" fillId="0" borderId="20" xfId="0" applyNumberFormat="1" applyFont="1" applyFill="1" applyBorder="1" applyAlignment="1">
      <alignment horizontal="right" vertical="center"/>
    </xf>
    <xf numFmtId="2" fontId="7" fillId="34" borderId="20" xfId="0" applyNumberFormat="1" applyFont="1" applyFill="1" applyBorder="1" applyAlignment="1">
      <alignment vertical="center"/>
    </xf>
    <xf numFmtId="2" fontId="33" fillId="0" borderId="20" xfId="55" applyNumberFormat="1" applyFont="1" applyBorder="1" applyAlignment="1">
      <alignment vertical="center"/>
      <protection/>
    </xf>
    <xf numFmtId="1" fontId="33" fillId="0" borderId="24" xfId="0" applyNumberFormat="1" applyFont="1" applyBorder="1" applyAlignment="1">
      <alignment vertical="center"/>
    </xf>
    <xf numFmtId="2" fontId="33" fillId="0" borderId="23" xfId="0" applyNumberFormat="1" applyFont="1" applyBorder="1" applyAlignment="1">
      <alignment vertical="center"/>
    </xf>
    <xf numFmtId="0" fontId="18" fillId="0" borderId="20" xfId="55" applyFont="1" applyBorder="1" applyAlignment="1" quotePrefix="1">
      <alignment horizontal="right" vertical="center" wrapText="1"/>
      <protection/>
    </xf>
    <xf numFmtId="0" fontId="18" fillId="0" borderId="20" xfId="55" applyFont="1" applyBorder="1" applyAlignment="1">
      <alignment vertical="center" wrapText="1"/>
      <protection/>
    </xf>
    <xf numFmtId="1" fontId="7" fillId="0" borderId="20" xfId="55" applyNumberFormat="1" applyFont="1" applyBorder="1" applyAlignment="1">
      <alignment vertical="center" wrapText="1"/>
      <protection/>
    </xf>
    <xf numFmtId="0" fontId="7" fillId="0" borderId="20" xfId="0" applyFont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right" vertical="center"/>
    </xf>
    <xf numFmtId="194" fontId="7" fillId="0" borderId="20" xfId="55" applyNumberFormat="1" applyFont="1" applyBorder="1" applyAlignment="1">
      <alignment wrapText="1"/>
      <protection/>
    </xf>
    <xf numFmtId="0" fontId="7" fillId="33" borderId="20" xfId="0" applyFont="1" applyFill="1" applyBorder="1" applyAlignment="1">
      <alignment/>
    </xf>
    <xf numFmtId="2" fontId="7" fillId="33" borderId="20" xfId="0" applyNumberFormat="1" applyFont="1" applyFill="1" applyBorder="1" applyAlignment="1">
      <alignment horizontal="right" vertical="center"/>
    </xf>
    <xf numFmtId="194" fontId="7" fillId="0" borderId="20" xfId="55" applyNumberFormat="1" applyFont="1" applyBorder="1" applyAlignment="1">
      <alignment horizontal="right" vertical="center"/>
      <protection/>
    </xf>
    <xf numFmtId="2" fontId="33" fillId="0" borderId="23" xfId="0" applyNumberFormat="1" applyFont="1" applyFill="1" applyBorder="1" applyAlignment="1">
      <alignment horizontal="right" vertical="center"/>
    </xf>
    <xf numFmtId="2" fontId="33" fillId="0" borderId="20" xfId="0" applyNumberFormat="1" applyFont="1" applyFill="1" applyBorder="1" applyAlignment="1">
      <alignment vertical="center"/>
    </xf>
    <xf numFmtId="2" fontId="33" fillId="0" borderId="23" xfId="0" applyNumberFormat="1" applyFont="1" applyFill="1" applyBorder="1" applyAlignment="1">
      <alignment vertical="center"/>
    </xf>
    <xf numFmtId="2" fontId="7" fillId="0" borderId="20" xfId="0" applyNumberFormat="1" applyFont="1" applyFill="1" applyBorder="1" applyAlignment="1">
      <alignment vertical="center"/>
    </xf>
    <xf numFmtId="2" fontId="33" fillId="0" borderId="24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РБ ЗФ" xfId="54"/>
    <cellStyle name="Обычный_РБ СФ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view="pageBreakPreview" zoomScale="75" zoomScaleNormal="75" zoomScaleSheetLayoutView="75" zoomScalePageLayoutView="0" workbookViewId="0" topLeftCell="A55">
      <selection activeCell="E69" sqref="E69"/>
    </sheetView>
  </sheetViews>
  <sheetFormatPr defaultColWidth="9.00390625" defaultRowHeight="12.75"/>
  <cols>
    <col min="1" max="1" width="16.125" style="1" customWidth="1"/>
    <col min="2" max="2" width="88.375" style="40" customWidth="1"/>
    <col min="3" max="3" width="22.75390625" style="3" customWidth="1"/>
    <col min="4" max="4" width="23.75390625" style="3" customWidth="1"/>
    <col min="5" max="5" width="21.625" style="3" customWidth="1"/>
    <col min="6" max="6" width="19.125" style="73" customWidth="1"/>
    <col min="7" max="7" width="21.125" style="74" customWidth="1"/>
    <col min="8" max="8" width="36.625" style="54" customWidth="1"/>
    <col min="9" max="16384" width="9.125" style="54" customWidth="1"/>
  </cols>
  <sheetData>
    <row r="1" spans="1:7" s="6" customFormat="1" ht="55.5" customHeight="1">
      <c r="A1" s="5"/>
      <c r="B1" s="40"/>
      <c r="C1" s="5"/>
      <c r="D1" s="5"/>
      <c r="E1" s="232" t="s">
        <v>37</v>
      </c>
      <c r="F1" s="232"/>
      <c r="G1" s="5"/>
    </row>
    <row r="2" spans="1:7" s="6" customFormat="1" ht="87" customHeight="1">
      <c r="A2" s="8"/>
      <c r="B2" s="41"/>
      <c r="C2" s="8"/>
      <c r="D2" s="8"/>
      <c r="E2" s="234" t="s">
        <v>103</v>
      </c>
      <c r="F2" s="234"/>
      <c r="G2" s="234"/>
    </row>
    <row r="3" spans="1:7" s="6" customFormat="1" ht="20.25" customHeight="1">
      <c r="A3" s="8"/>
      <c r="B3" s="41"/>
      <c r="C3" s="8"/>
      <c r="D3" s="8"/>
      <c r="E3" s="23"/>
      <c r="F3" s="23"/>
      <c r="G3" s="5"/>
    </row>
    <row r="4" spans="1:7" s="52" customFormat="1" ht="39.75" customHeight="1">
      <c r="A4" s="233" t="s">
        <v>101</v>
      </c>
      <c r="B4" s="233"/>
      <c r="C4" s="233"/>
      <c r="D4" s="233"/>
      <c r="E4" s="233"/>
      <c r="F4" s="233"/>
      <c r="G4" s="233"/>
    </row>
    <row r="5" spans="1:7" s="52" customFormat="1" ht="18.75" customHeight="1" thickBot="1">
      <c r="A5" s="10"/>
      <c r="B5" s="42"/>
      <c r="C5" s="11"/>
      <c r="D5" s="11"/>
      <c r="E5" s="11"/>
      <c r="F5" s="10"/>
      <c r="G5" s="63"/>
    </row>
    <row r="6" spans="1:7" s="25" customFormat="1" ht="93" customHeight="1" thickBot="1">
      <c r="A6" s="24" t="s">
        <v>0</v>
      </c>
      <c r="B6" s="79" t="s">
        <v>1</v>
      </c>
      <c r="C6" s="48" t="s">
        <v>56</v>
      </c>
      <c r="D6" s="48" t="s">
        <v>57</v>
      </c>
      <c r="E6" s="49" t="s">
        <v>58</v>
      </c>
      <c r="F6" s="48" t="s">
        <v>52</v>
      </c>
      <c r="G6" s="50" t="s">
        <v>53</v>
      </c>
    </row>
    <row r="7" spans="1:7" s="12" customFormat="1" ht="34.5" customHeight="1">
      <c r="A7" s="134"/>
      <c r="B7" s="135" t="s">
        <v>22</v>
      </c>
      <c r="C7" s="82"/>
      <c r="D7" s="82"/>
      <c r="E7" s="83"/>
      <c r="F7" s="85"/>
      <c r="G7" s="84"/>
    </row>
    <row r="8" spans="1:7" s="12" customFormat="1" ht="34.5" customHeight="1">
      <c r="A8" s="136">
        <v>10000000</v>
      </c>
      <c r="B8" s="137" t="s">
        <v>30</v>
      </c>
      <c r="C8" s="184">
        <f>C9</f>
        <v>51190000</v>
      </c>
      <c r="D8" s="184">
        <f>D9</f>
        <v>24270000</v>
      </c>
      <c r="E8" s="184">
        <f>E9+E11</f>
        <v>26153263.169999994</v>
      </c>
      <c r="F8" s="185">
        <f aca="true" t="shared" si="0" ref="F8:F23">E8/C8*100</f>
        <v>51.090570756007025</v>
      </c>
      <c r="G8" s="186">
        <f aca="true" t="shared" si="1" ref="G8:G38">E8/D8*100</f>
        <v>107.75963399258342</v>
      </c>
    </row>
    <row r="9" spans="1:7" s="12" customFormat="1" ht="48.75" customHeight="1">
      <c r="A9" s="138">
        <v>11000000</v>
      </c>
      <c r="B9" s="139" t="s">
        <v>7</v>
      </c>
      <c r="C9" s="180">
        <v>51190000</v>
      </c>
      <c r="D9" s="180">
        <v>24270000</v>
      </c>
      <c r="E9" s="180">
        <v>26153263.169999994</v>
      </c>
      <c r="F9" s="181">
        <f>E9/C9*100</f>
        <v>51.090570756007025</v>
      </c>
      <c r="G9" s="182">
        <f>E9/D9*100</f>
        <v>107.75963399258342</v>
      </c>
    </row>
    <row r="10" spans="1:7" s="12" customFormat="1" ht="31.5" customHeight="1">
      <c r="A10" s="140">
        <v>11010000</v>
      </c>
      <c r="B10" s="109" t="s">
        <v>93</v>
      </c>
      <c r="C10" s="180">
        <v>51190000</v>
      </c>
      <c r="D10" s="180">
        <v>24270000</v>
      </c>
      <c r="E10" s="180">
        <v>26153263.169999994</v>
      </c>
      <c r="F10" s="183">
        <f t="shared" si="0"/>
        <v>51.090570756007025</v>
      </c>
      <c r="G10" s="182">
        <f t="shared" si="1"/>
        <v>107.75963399258342</v>
      </c>
    </row>
    <row r="11" spans="1:7" s="12" customFormat="1" ht="20.25" customHeight="1" hidden="1">
      <c r="A11" s="111">
        <v>18000000</v>
      </c>
      <c r="B11" s="112" t="s">
        <v>61</v>
      </c>
      <c r="C11" s="187"/>
      <c r="D11" s="188"/>
      <c r="E11" s="189"/>
      <c r="F11" s="183"/>
      <c r="G11" s="182" t="e">
        <f t="shared" si="1"/>
        <v>#DIV/0!</v>
      </c>
    </row>
    <row r="12" spans="1:7" s="12" customFormat="1" ht="1.5" customHeight="1" hidden="1">
      <c r="A12" s="113">
        <v>18010000</v>
      </c>
      <c r="B12" s="114" t="s">
        <v>62</v>
      </c>
      <c r="C12" s="187"/>
      <c r="D12" s="188"/>
      <c r="E12" s="189"/>
      <c r="F12" s="183"/>
      <c r="G12" s="182" t="e">
        <f t="shared" si="1"/>
        <v>#DIV/0!</v>
      </c>
    </row>
    <row r="13" spans="1:7" s="12" customFormat="1" ht="34.5" customHeight="1">
      <c r="A13" s="136">
        <v>20000000</v>
      </c>
      <c r="B13" s="141" t="s">
        <v>31</v>
      </c>
      <c r="C13" s="184">
        <f>C14+C17</f>
        <v>410000</v>
      </c>
      <c r="D13" s="184">
        <f>D14+D17</f>
        <v>133000</v>
      </c>
      <c r="E13" s="184">
        <f>E14+E17</f>
        <v>262908.44</v>
      </c>
      <c r="F13" s="185">
        <f t="shared" si="0"/>
        <v>64.12400975609756</v>
      </c>
      <c r="G13" s="182">
        <f t="shared" si="1"/>
        <v>197.6755187969925</v>
      </c>
    </row>
    <row r="14" spans="1:7" s="27" customFormat="1" ht="42.75" customHeight="1">
      <c r="A14" s="143">
        <v>22000000</v>
      </c>
      <c r="B14" s="142" t="s">
        <v>63</v>
      </c>
      <c r="C14" s="187">
        <f>C15+C16</f>
        <v>410000</v>
      </c>
      <c r="D14" s="187">
        <f>D15+D16</f>
        <v>133000</v>
      </c>
      <c r="E14" s="187">
        <f>E15+E16</f>
        <v>225234.42</v>
      </c>
      <c r="F14" s="185">
        <f t="shared" si="0"/>
        <v>54.93522439024391</v>
      </c>
      <c r="G14" s="182">
        <f t="shared" si="1"/>
        <v>169.34918796992483</v>
      </c>
    </row>
    <row r="15" spans="1:7" s="27" customFormat="1" ht="30" customHeight="1">
      <c r="A15" s="156">
        <v>22010000</v>
      </c>
      <c r="B15" s="156" t="s">
        <v>99</v>
      </c>
      <c r="C15" s="180">
        <v>410000</v>
      </c>
      <c r="D15" s="180">
        <v>133000</v>
      </c>
      <c r="E15" s="180">
        <v>212784</v>
      </c>
      <c r="F15" s="185">
        <f t="shared" si="0"/>
        <v>51.898536585365854</v>
      </c>
      <c r="G15" s="182">
        <f t="shared" si="1"/>
        <v>159.98796992481203</v>
      </c>
    </row>
    <row r="16" spans="1:7" s="27" customFormat="1" ht="84.75" customHeight="1">
      <c r="A16" s="109">
        <v>22130000</v>
      </c>
      <c r="B16" s="109" t="s">
        <v>64</v>
      </c>
      <c r="C16" s="180"/>
      <c r="D16" s="180"/>
      <c r="E16" s="180">
        <v>12450.42</v>
      </c>
      <c r="F16" s="190"/>
      <c r="G16" s="182"/>
    </row>
    <row r="17" spans="1:7" s="27" customFormat="1" ht="33.75" customHeight="1">
      <c r="A17" s="143">
        <v>24000000</v>
      </c>
      <c r="B17" s="139" t="s">
        <v>8</v>
      </c>
      <c r="C17" s="187"/>
      <c r="D17" s="187"/>
      <c r="E17" s="189">
        <f>E18</f>
        <v>37674.02</v>
      </c>
      <c r="F17" s="183"/>
      <c r="G17" s="182"/>
    </row>
    <row r="18" spans="1:7" s="12" customFormat="1" ht="26.25" customHeight="1">
      <c r="A18" s="140">
        <v>24060300</v>
      </c>
      <c r="B18" s="144" t="s">
        <v>9</v>
      </c>
      <c r="C18" s="180"/>
      <c r="D18" s="180"/>
      <c r="E18" s="180">
        <v>37674.02</v>
      </c>
      <c r="F18" s="190"/>
      <c r="G18" s="182"/>
    </row>
    <row r="19" spans="1:7" s="27" customFormat="1" ht="34.5" customHeight="1">
      <c r="A19" s="116"/>
      <c r="B19" s="141" t="s">
        <v>44</v>
      </c>
      <c r="C19" s="191">
        <f>C13+C8</f>
        <v>51600000</v>
      </c>
      <c r="D19" s="191">
        <f>D13+D8</f>
        <v>24403000</v>
      </c>
      <c r="E19" s="191">
        <f>E13+E8</f>
        <v>26416171.609999996</v>
      </c>
      <c r="F19" s="185">
        <f t="shared" si="0"/>
        <v>51.194131027131775</v>
      </c>
      <c r="G19" s="186">
        <f t="shared" si="1"/>
        <v>108.24968901364585</v>
      </c>
    </row>
    <row r="20" spans="1:7" s="28" customFormat="1" ht="38.25" customHeight="1">
      <c r="A20" s="145">
        <v>40000000</v>
      </c>
      <c r="B20" s="146" t="s">
        <v>10</v>
      </c>
      <c r="C20" s="189">
        <f>C22+C26</f>
        <v>222669043</v>
      </c>
      <c r="D20" s="189">
        <f>D22+D26</f>
        <v>141480506</v>
      </c>
      <c r="E20" s="192">
        <f>E22+E26</f>
        <v>141614105.32999998</v>
      </c>
      <c r="F20" s="190">
        <f t="shared" si="0"/>
        <v>63.598470367522076</v>
      </c>
      <c r="G20" s="182">
        <f t="shared" si="1"/>
        <v>100.09442949688064</v>
      </c>
    </row>
    <row r="21" spans="1:7" s="29" customFormat="1" ht="42.75" customHeight="1">
      <c r="A21" s="126">
        <v>41000000</v>
      </c>
      <c r="B21" s="127" t="s">
        <v>65</v>
      </c>
      <c r="C21" s="180">
        <v>222669043</v>
      </c>
      <c r="D21" s="180">
        <v>141480506</v>
      </c>
      <c r="E21" s="180">
        <v>141614105.32999998</v>
      </c>
      <c r="F21" s="183">
        <f t="shared" si="0"/>
        <v>63.598470367522076</v>
      </c>
      <c r="G21" s="182">
        <f t="shared" si="1"/>
        <v>100.09442949688064</v>
      </c>
    </row>
    <row r="22" spans="1:9" s="29" customFormat="1" ht="26.25" customHeight="1">
      <c r="A22" s="147">
        <v>41020000</v>
      </c>
      <c r="B22" s="146" t="s">
        <v>11</v>
      </c>
      <c r="C22" s="193">
        <f>C23+C24+C25</f>
        <v>28071100</v>
      </c>
      <c r="D22" s="193">
        <f>D23+D24+D25</f>
        <v>16295400</v>
      </c>
      <c r="E22" s="193">
        <f>E23+E24+E25</f>
        <v>16295400</v>
      </c>
      <c r="F22" s="190">
        <f t="shared" si="0"/>
        <v>58.05045046328786</v>
      </c>
      <c r="G22" s="182">
        <f t="shared" si="1"/>
        <v>100</v>
      </c>
      <c r="H22" s="28"/>
      <c r="I22" s="28"/>
    </row>
    <row r="23" spans="1:7" s="29" customFormat="1" ht="29.25" customHeight="1">
      <c r="A23" s="126">
        <v>41020100</v>
      </c>
      <c r="B23" s="127" t="s">
        <v>66</v>
      </c>
      <c r="C23" s="180">
        <v>2208900</v>
      </c>
      <c r="D23" s="180">
        <v>1104300</v>
      </c>
      <c r="E23" s="180">
        <v>1104300</v>
      </c>
      <c r="F23" s="183">
        <f t="shared" si="0"/>
        <v>49.993209289691706</v>
      </c>
      <c r="G23" s="182">
        <f t="shared" si="1"/>
        <v>100</v>
      </c>
    </row>
    <row r="24" spans="1:7" s="29" customFormat="1" ht="60" customHeight="1">
      <c r="A24" s="128">
        <v>41020200</v>
      </c>
      <c r="B24" s="129" t="s">
        <v>94</v>
      </c>
      <c r="C24" s="180">
        <v>20421300</v>
      </c>
      <c r="D24" s="180">
        <v>10210800</v>
      </c>
      <c r="E24" s="180">
        <v>10210800</v>
      </c>
      <c r="F24" s="183">
        <f>E24/C24*100</f>
        <v>50.000734527184854</v>
      </c>
      <c r="G24" s="182">
        <f>E24/D24*100</f>
        <v>100</v>
      </c>
    </row>
    <row r="25" spans="1:7" s="29" customFormat="1" ht="42" customHeight="1">
      <c r="A25" s="131">
        <v>41020900</v>
      </c>
      <c r="B25" s="130" t="s">
        <v>54</v>
      </c>
      <c r="C25" s="180">
        <v>5440900</v>
      </c>
      <c r="D25" s="180">
        <v>4980300</v>
      </c>
      <c r="E25" s="180">
        <v>4980300</v>
      </c>
      <c r="F25" s="183">
        <f>E25/C25*100</f>
        <v>91.53448877942988</v>
      </c>
      <c r="G25" s="182">
        <f>E25/D25*100</f>
        <v>100</v>
      </c>
    </row>
    <row r="26" spans="1:7" s="29" customFormat="1" ht="34.5" customHeight="1">
      <c r="A26" s="133">
        <v>41030000</v>
      </c>
      <c r="B26" s="132" t="s">
        <v>12</v>
      </c>
      <c r="C26" s="194">
        <f>C27+C28+C29+C30+C31+C32+C33+C34+C35+C36+C37</f>
        <v>194597943</v>
      </c>
      <c r="D26" s="194">
        <f>D27+D28+D29+D30+D31+D32+D33+D34+D35+D36+D37</f>
        <v>125185106</v>
      </c>
      <c r="E26" s="194">
        <f>E27+E28+E29+E30+E31+E32+E33+E34+E35+E36+E37</f>
        <v>125318705.33</v>
      </c>
      <c r="F26" s="190">
        <f>E26/C26*100</f>
        <v>64.39878212381721</v>
      </c>
      <c r="G26" s="182">
        <f t="shared" si="1"/>
        <v>100.10672142579007</v>
      </c>
    </row>
    <row r="27" spans="1:7" s="29" customFormat="1" ht="75.75" customHeight="1">
      <c r="A27" s="129">
        <v>41030600</v>
      </c>
      <c r="B27" s="129" t="s">
        <v>67</v>
      </c>
      <c r="C27" s="180">
        <v>41419000</v>
      </c>
      <c r="D27" s="180">
        <v>21114200</v>
      </c>
      <c r="E27" s="180">
        <v>21114180.77</v>
      </c>
      <c r="F27" s="183">
        <f aca="true" t="shared" si="2" ref="F27:F38">E27/C27*100</f>
        <v>50.97704138197445</v>
      </c>
      <c r="G27" s="182">
        <f t="shared" si="1"/>
        <v>99.99990892385219</v>
      </c>
    </row>
    <row r="28" spans="1:7" s="29" customFormat="1" ht="81.75" customHeight="1">
      <c r="A28" s="128">
        <v>41030800</v>
      </c>
      <c r="B28" s="129" t="s">
        <v>68</v>
      </c>
      <c r="C28" s="180">
        <v>74836100</v>
      </c>
      <c r="D28" s="180">
        <v>58995466</v>
      </c>
      <c r="E28" s="180">
        <v>58995263.86</v>
      </c>
      <c r="F28" s="183">
        <f t="shared" si="2"/>
        <v>78.83262738170482</v>
      </c>
      <c r="G28" s="182">
        <f t="shared" si="1"/>
        <v>99.99965736349976</v>
      </c>
    </row>
    <row r="29" spans="1:7" s="29" customFormat="1" ht="66" customHeight="1">
      <c r="A29" s="128">
        <v>41031000</v>
      </c>
      <c r="B29" s="129" t="s">
        <v>69</v>
      </c>
      <c r="C29" s="180">
        <v>3198800</v>
      </c>
      <c r="D29" s="180">
        <v>2405110</v>
      </c>
      <c r="E29" s="180">
        <v>2405110</v>
      </c>
      <c r="F29" s="183">
        <f t="shared" si="2"/>
        <v>75.18788295610854</v>
      </c>
      <c r="G29" s="182">
        <f t="shared" si="1"/>
        <v>100</v>
      </c>
    </row>
    <row r="30" spans="1:7" s="29" customFormat="1" ht="46.5" customHeight="1">
      <c r="A30" s="129">
        <v>41033600</v>
      </c>
      <c r="B30" s="129" t="s">
        <v>95</v>
      </c>
      <c r="C30" s="180">
        <v>461300</v>
      </c>
      <c r="D30" s="180">
        <v>153900</v>
      </c>
      <c r="E30" s="180">
        <v>153900</v>
      </c>
      <c r="F30" s="183">
        <f t="shared" si="2"/>
        <v>33.36223715586386</v>
      </c>
      <c r="G30" s="182">
        <f t="shared" si="1"/>
        <v>100</v>
      </c>
    </row>
    <row r="31" spans="1:7" s="29" customFormat="1" ht="34.5" customHeight="1">
      <c r="A31" s="129">
        <v>41033900</v>
      </c>
      <c r="B31" s="129" t="s">
        <v>70</v>
      </c>
      <c r="C31" s="180">
        <v>41778800</v>
      </c>
      <c r="D31" s="180">
        <v>25732400</v>
      </c>
      <c r="E31" s="180">
        <v>25732400</v>
      </c>
      <c r="F31" s="183">
        <f t="shared" si="2"/>
        <v>61.59200359991191</v>
      </c>
      <c r="G31" s="182">
        <f t="shared" si="1"/>
        <v>100</v>
      </c>
    </row>
    <row r="32" spans="1:7" s="29" customFormat="1" ht="36.75" customHeight="1">
      <c r="A32" s="129">
        <v>41034200</v>
      </c>
      <c r="B32" s="129" t="s">
        <v>71</v>
      </c>
      <c r="C32" s="180">
        <v>29128100</v>
      </c>
      <c r="D32" s="180">
        <v>14562500</v>
      </c>
      <c r="E32" s="180">
        <v>14562500</v>
      </c>
      <c r="F32" s="183">
        <f t="shared" si="2"/>
        <v>49.994678677977625</v>
      </c>
      <c r="G32" s="182">
        <f t="shared" si="1"/>
        <v>100</v>
      </c>
    </row>
    <row r="33" spans="1:7" s="29" customFormat="1" ht="29.25" customHeight="1">
      <c r="A33" s="129">
        <v>41035000</v>
      </c>
      <c r="B33" s="129" t="s">
        <v>72</v>
      </c>
      <c r="C33" s="180">
        <v>1752700</v>
      </c>
      <c r="D33" s="180">
        <v>1237805</v>
      </c>
      <c r="E33" s="180">
        <v>1426179.25</v>
      </c>
      <c r="F33" s="183">
        <f t="shared" si="2"/>
        <v>81.37041421806356</v>
      </c>
      <c r="G33" s="182">
        <f t="shared" si="1"/>
        <v>115.21841081592012</v>
      </c>
    </row>
    <row r="34" spans="1:7" s="29" customFormat="1" ht="52.5" customHeight="1">
      <c r="A34" s="157">
        <v>41035400</v>
      </c>
      <c r="B34" s="157" t="s">
        <v>100</v>
      </c>
      <c r="C34" s="180">
        <v>24743</v>
      </c>
      <c r="D34" s="180">
        <v>11245</v>
      </c>
      <c r="E34" s="180">
        <v>11245</v>
      </c>
      <c r="F34" s="183">
        <f t="shared" si="2"/>
        <v>45.44719718708322</v>
      </c>
      <c r="G34" s="182">
        <f t="shared" si="1"/>
        <v>100</v>
      </c>
    </row>
    <row r="35" spans="1:7" s="29" customFormat="1" ht="75" customHeight="1">
      <c r="A35" s="129">
        <v>41035800</v>
      </c>
      <c r="B35" s="129" t="s">
        <v>73</v>
      </c>
      <c r="C35" s="180">
        <v>1998400</v>
      </c>
      <c r="D35" s="180">
        <v>972480</v>
      </c>
      <c r="E35" s="180">
        <v>917926.45</v>
      </c>
      <c r="F35" s="183">
        <f>E35/C35*100</f>
        <v>45.93306895516413</v>
      </c>
      <c r="G35" s="182">
        <f>E35/D35*100</f>
        <v>94.39026509542612</v>
      </c>
    </row>
    <row r="36" spans="1:7" s="29" customFormat="1" ht="3" customHeight="1" hidden="1">
      <c r="A36" s="117">
        <v>41036600</v>
      </c>
      <c r="B36" s="118" t="s">
        <v>78</v>
      </c>
      <c r="C36" s="189"/>
      <c r="D36" s="189"/>
      <c r="E36" s="189"/>
      <c r="F36" s="183" t="e">
        <f>E36/C36*100</f>
        <v>#DIV/0!</v>
      </c>
      <c r="G36" s="182"/>
    </row>
    <row r="37" spans="1:7" s="29" customFormat="1" ht="38.25" customHeight="1" hidden="1">
      <c r="A37" s="110">
        <v>41037000</v>
      </c>
      <c r="B37" s="119" t="s">
        <v>75</v>
      </c>
      <c r="C37" s="189"/>
      <c r="D37" s="192"/>
      <c r="E37" s="189"/>
      <c r="F37" s="183" t="e">
        <f>E37/C37*100</f>
        <v>#DIV/0!</v>
      </c>
      <c r="G37" s="182" t="e">
        <f>E37/D37*100</f>
        <v>#DIV/0!</v>
      </c>
    </row>
    <row r="38" spans="1:7" s="29" customFormat="1" ht="34.5" customHeight="1">
      <c r="A38" s="120"/>
      <c r="B38" s="141" t="s">
        <v>2</v>
      </c>
      <c r="C38" s="184">
        <f>C19+C20</f>
        <v>274269043</v>
      </c>
      <c r="D38" s="184">
        <f>D19+D20</f>
        <v>165883506</v>
      </c>
      <c r="E38" s="184">
        <f>E19+E20</f>
        <v>168030276.93999997</v>
      </c>
      <c r="F38" s="185">
        <f t="shared" si="2"/>
        <v>61.26476218462612</v>
      </c>
      <c r="G38" s="186">
        <f t="shared" si="1"/>
        <v>101.29414369865077</v>
      </c>
    </row>
    <row r="39" spans="1:7" s="12" customFormat="1" ht="38.25" customHeight="1">
      <c r="A39" s="55"/>
      <c r="B39" s="34" t="s">
        <v>25</v>
      </c>
      <c r="C39" s="91"/>
      <c r="D39" s="86"/>
      <c r="E39" s="86"/>
      <c r="F39" s="172"/>
      <c r="G39" s="103"/>
    </row>
    <row r="40" spans="1:7" s="12" customFormat="1" ht="30" customHeight="1">
      <c r="A40" s="197" t="s">
        <v>80</v>
      </c>
      <c r="B40" s="198" t="s">
        <v>3</v>
      </c>
      <c r="C40" s="199">
        <v>2731200</v>
      </c>
      <c r="D40" s="199">
        <v>1361300</v>
      </c>
      <c r="E40" s="199">
        <v>1149203.36</v>
      </c>
      <c r="F40" s="190">
        <f aca="true" t="shared" si="3" ref="F40:F54">E40/C40*100</f>
        <v>42.07686584651435</v>
      </c>
      <c r="G40" s="182">
        <f aca="true" t="shared" si="4" ref="G40:G54">E40/D40*100</f>
        <v>84.41955189892015</v>
      </c>
    </row>
    <row r="41" spans="1:7" s="12" customFormat="1" ht="30" customHeight="1">
      <c r="A41" s="197" t="s">
        <v>81</v>
      </c>
      <c r="B41" s="198" t="s">
        <v>4</v>
      </c>
      <c r="C41" s="199">
        <v>77541143</v>
      </c>
      <c r="D41" s="199">
        <v>46540055</v>
      </c>
      <c r="E41" s="199">
        <v>43233603.809999995</v>
      </c>
      <c r="F41" s="190">
        <f t="shared" si="3"/>
        <v>55.75569579880967</v>
      </c>
      <c r="G41" s="182">
        <f t="shared" si="4"/>
        <v>92.8954721046204</v>
      </c>
    </row>
    <row r="42" spans="1:7" s="12" customFormat="1" ht="30" customHeight="1">
      <c r="A42" s="197" t="s">
        <v>82</v>
      </c>
      <c r="B42" s="198" t="s">
        <v>5</v>
      </c>
      <c r="C42" s="199">
        <v>42452517</v>
      </c>
      <c r="D42" s="199">
        <v>22314017</v>
      </c>
      <c r="E42" s="199">
        <v>19718114.139999997</v>
      </c>
      <c r="F42" s="190">
        <f t="shared" si="3"/>
        <v>46.44745596592069</v>
      </c>
      <c r="G42" s="182">
        <f t="shared" si="4"/>
        <v>88.36649241595539</v>
      </c>
    </row>
    <row r="43" spans="1:7" s="32" customFormat="1" ht="33.75" customHeight="1">
      <c r="A43" s="197" t="s">
        <v>83</v>
      </c>
      <c r="B43" s="198" t="s">
        <v>39</v>
      </c>
      <c r="C43" s="199">
        <v>132704033</v>
      </c>
      <c r="D43" s="199">
        <v>89394304</v>
      </c>
      <c r="E43" s="199">
        <v>88495502.16000001</v>
      </c>
      <c r="F43" s="190">
        <f t="shared" si="3"/>
        <v>66.68636978048738</v>
      </c>
      <c r="G43" s="182">
        <f t="shared" si="4"/>
        <v>98.99456475437184</v>
      </c>
    </row>
    <row r="44" spans="1:7" s="12" customFormat="1" ht="40.5" customHeight="1">
      <c r="A44" s="197" t="s">
        <v>84</v>
      </c>
      <c r="B44" s="198" t="s">
        <v>6</v>
      </c>
      <c r="C44" s="199">
        <v>7229400</v>
      </c>
      <c r="D44" s="199">
        <v>4035300</v>
      </c>
      <c r="E44" s="199">
        <v>3672295.46</v>
      </c>
      <c r="F44" s="190">
        <f t="shared" si="3"/>
        <v>50.79668381885081</v>
      </c>
      <c r="G44" s="182">
        <f t="shared" si="4"/>
        <v>91.00427378385746</v>
      </c>
    </row>
    <row r="45" spans="1:7" s="12" customFormat="1" ht="30" customHeight="1">
      <c r="A45" s="197" t="s">
        <v>85</v>
      </c>
      <c r="B45" s="198" t="s">
        <v>86</v>
      </c>
      <c r="C45" s="199">
        <v>1222900</v>
      </c>
      <c r="D45" s="199">
        <v>729580</v>
      </c>
      <c r="E45" s="199">
        <v>480896.78</v>
      </c>
      <c r="F45" s="190">
        <f t="shared" si="3"/>
        <v>39.32429307384087</v>
      </c>
      <c r="G45" s="182">
        <f t="shared" si="4"/>
        <v>65.91419446805011</v>
      </c>
    </row>
    <row r="46" spans="1:7" s="12" customFormat="1" ht="30" customHeight="1">
      <c r="A46" s="197" t="s">
        <v>87</v>
      </c>
      <c r="B46" s="198" t="s">
        <v>88</v>
      </c>
      <c r="C46" s="199">
        <v>63000</v>
      </c>
      <c r="D46" s="199"/>
      <c r="E46" s="199"/>
      <c r="F46" s="190"/>
      <c r="G46" s="182"/>
    </row>
    <row r="47" spans="1:7" s="12" customFormat="1" ht="24.75" customHeight="1">
      <c r="A47" s="197" t="s">
        <v>89</v>
      </c>
      <c r="B47" s="198" t="s">
        <v>79</v>
      </c>
      <c r="C47" s="199">
        <v>10000</v>
      </c>
      <c r="D47" s="199"/>
      <c r="E47" s="199"/>
      <c r="F47" s="190"/>
      <c r="G47" s="182"/>
    </row>
    <row r="48" spans="1:7" s="12" customFormat="1" ht="24" customHeight="1" hidden="1">
      <c r="A48" s="197"/>
      <c r="B48" s="198"/>
      <c r="C48" s="204"/>
      <c r="D48" s="199">
        <v>7204880</v>
      </c>
      <c r="E48" s="204"/>
      <c r="F48" s="190" t="e">
        <f t="shared" si="3"/>
        <v>#DIV/0!</v>
      </c>
      <c r="G48" s="182">
        <f t="shared" si="4"/>
        <v>0</v>
      </c>
    </row>
    <row r="49" spans="1:7" s="12" customFormat="1" ht="23.25" customHeight="1">
      <c r="A49" s="93" t="s">
        <v>90</v>
      </c>
      <c r="B49" s="92" t="s">
        <v>91</v>
      </c>
      <c r="C49" s="200">
        <f>C50+C51+C52+C53+C54</f>
        <v>12470730</v>
      </c>
      <c r="D49" s="200">
        <f>D50+D51+D52+D53+D54</f>
        <v>7204880</v>
      </c>
      <c r="E49" s="200">
        <f>E50+E51+E52+E53+E54</f>
        <v>7130639.51</v>
      </c>
      <c r="F49" s="190">
        <f t="shared" si="3"/>
        <v>57.179006441483374</v>
      </c>
      <c r="G49" s="182">
        <f t="shared" si="4"/>
        <v>98.9695804787866</v>
      </c>
    </row>
    <row r="50" spans="1:7" s="32" customFormat="1" ht="30" customHeight="1">
      <c r="A50" s="81" t="s">
        <v>96</v>
      </c>
      <c r="B50" s="80" t="s">
        <v>17</v>
      </c>
      <c r="C50" s="195">
        <v>20000</v>
      </c>
      <c r="D50" s="195">
        <v>20000</v>
      </c>
      <c r="E50" s="195"/>
      <c r="F50" s="190"/>
      <c r="G50" s="182"/>
    </row>
    <row r="51" spans="1:7" s="12" customFormat="1" ht="39" customHeight="1">
      <c r="A51" s="81" t="s">
        <v>97</v>
      </c>
      <c r="B51" s="80" t="s">
        <v>98</v>
      </c>
      <c r="C51" s="195">
        <v>1500000</v>
      </c>
      <c r="D51" s="195">
        <v>1200000</v>
      </c>
      <c r="E51" s="195">
        <v>1200000</v>
      </c>
      <c r="F51" s="190">
        <f t="shared" si="3"/>
        <v>80</v>
      </c>
      <c r="G51" s="182">
        <f t="shared" si="4"/>
        <v>100</v>
      </c>
    </row>
    <row r="52" spans="1:7" s="12" customFormat="1" ht="31.5" customHeight="1">
      <c r="A52" s="81" t="s">
        <v>104</v>
      </c>
      <c r="B52" s="80" t="s">
        <v>74</v>
      </c>
      <c r="C52" s="195">
        <v>154600</v>
      </c>
      <c r="D52" s="195">
        <v>87150</v>
      </c>
      <c r="E52" s="195">
        <v>60839.51</v>
      </c>
      <c r="F52" s="190">
        <f t="shared" si="3"/>
        <v>39.35285252263907</v>
      </c>
      <c r="G52" s="182">
        <f t="shared" si="4"/>
        <v>69.81010900745841</v>
      </c>
    </row>
    <row r="53" spans="1:14" s="32" customFormat="1" ht="20.25" customHeight="1">
      <c r="A53" s="81" t="s">
        <v>105</v>
      </c>
      <c r="B53" s="80" t="s">
        <v>54</v>
      </c>
      <c r="C53" s="195">
        <v>10768200</v>
      </c>
      <c r="D53" s="195">
        <v>5869800</v>
      </c>
      <c r="E53" s="195">
        <v>5869800</v>
      </c>
      <c r="F53" s="190">
        <f t="shared" si="3"/>
        <v>54.51050314815846</v>
      </c>
      <c r="G53" s="182">
        <f t="shared" si="4"/>
        <v>100</v>
      </c>
      <c r="K53" s="12"/>
      <c r="L53" s="12"/>
      <c r="M53" s="12"/>
      <c r="N53" s="12"/>
    </row>
    <row r="54" spans="1:14" s="32" customFormat="1" ht="27.75" customHeight="1">
      <c r="A54" s="81" t="s">
        <v>106</v>
      </c>
      <c r="B54" s="80" t="s">
        <v>18</v>
      </c>
      <c r="C54" s="195">
        <v>27930</v>
      </c>
      <c r="D54" s="195">
        <v>27930</v>
      </c>
      <c r="E54" s="195">
        <v>0</v>
      </c>
      <c r="F54" s="190">
        <f t="shared" si="3"/>
        <v>0</v>
      </c>
      <c r="G54" s="182">
        <f t="shared" si="4"/>
        <v>0</v>
      </c>
      <c r="K54" s="12"/>
      <c r="L54" s="12"/>
      <c r="M54" s="12"/>
      <c r="N54" s="12"/>
    </row>
    <row r="55" spans="1:14" s="12" customFormat="1" ht="29.25" customHeight="1">
      <c r="A55" s="22"/>
      <c r="B55" s="36" t="s">
        <v>43</v>
      </c>
      <c r="C55" s="184">
        <f>C40+C41+C42+C43+C44+C45+C46+C47+C48+C49</f>
        <v>276424923</v>
      </c>
      <c r="D55" s="184">
        <f>D40+D41+D42+D43+D44+D45+D46+D47+D49</f>
        <v>171579436</v>
      </c>
      <c r="E55" s="184">
        <f>E40+E41+E42+E43+E44+E45+E46+E47+E48+E49+E50</f>
        <v>163880255.22</v>
      </c>
      <c r="F55" s="185">
        <f aca="true" t="shared" si="5" ref="F55:F61">E55/C55*100</f>
        <v>59.28562932800383</v>
      </c>
      <c r="G55" s="186">
        <f aca="true" t="shared" si="6" ref="G55:G64">E55/D55*100</f>
        <v>95.51276017715783</v>
      </c>
      <c r="K55" s="32"/>
      <c r="L55" s="32"/>
      <c r="M55" s="32"/>
      <c r="N55" s="32"/>
    </row>
    <row r="56" spans="1:8" s="12" customFormat="1" ht="1.5" customHeight="1" hidden="1">
      <c r="A56" s="81"/>
      <c r="B56" s="80"/>
      <c r="C56" s="201"/>
      <c r="D56" s="201"/>
      <c r="E56" s="201"/>
      <c r="F56" s="190" t="e">
        <f t="shared" si="5"/>
        <v>#DIV/0!</v>
      </c>
      <c r="G56" s="182" t="e">
        <f t="shared" si="6"/>
        <v>#DIV/0!</v>
      </c>
      <c r="H56" s="37"/>
    </row>
    <row r="57" spans="1:8" s="12" customFormat="1" ht="39.75" customHeight="1" hidden="1">
      <c r="A57" s="121"/>
      <c r="B57" s="122"/>
      <c r="C57" s="196"/>
      <c r="D57" s="196"/>
      <c r="E57" s="196">
        <v>0</v>
      </c>
      <c r="F57" s="190" t="e">
        <f t="shared" si="5"/>
        <v>#DIV/0!</v>
      </c>
      <c r="G57" s="182" t="e">
        <f t="shared" si="6"/>
        <v>#DIV/0!</v>
      </c>
      <c r="H57" s="37"/>
    </row>
    <row r="58" spans="1:8" s="12" customFormat="1" ht="33" customHeight="1" hidden="1">
      <c r="A58" s="115"/>
      <c r="B58" s="123"/>
      <c r="C58" s="202"/>
      <c r="D58" s="203"/>
      <c r="E58" s="203"/>
      <c r="F58" s="190" t="e">
        <f t="shared" si="5"/>
        <v>#DIV/0!</v>
      </c>
      <c r="G58" s="182" t="e">
        <f t="shared" si="6"/>
        <v>#DIV/0!</v>
      </c>
      <c r="H58" s="37"/>
    </row>
    <row r="59" spans="1:8" s="12" customFormat="1" ht="37.5" customHeight="1" hidden="1">
      <c r="A59" s="115"/>
      <c r="B59" s="123"/>
      <c r="C59" s="202"/>
      <c r="D59" s="203"/>
      <c r="E59" s="203"/>
      <c r="F59" s="190" t="e">
        <f t="shared" si="5"/>
        <v>#DIV/0!</v>
      </c>
      <c r="G59" s="182" t="e">
        <f t="shared" si="6"/>
        <v>#DIV/0!</v>
      </c>
      <c r="H59" s="37"/>
    </row>
    <row r="60" spans="1:8" s="12" customFormat="1" ht="67.5" customHeight="1" hidden="1">
      <c r="A60" s="121" t="s">
        <v>76</v>
      </c>
      <c r="B60" s="122" t="s">
        <v>75</v>
      </c>
      <c r="C60" s="196"/>
      <c r="D60" s="196"/>
      <c r="E60" s="196"/>
      <c r="F60" s="190" t="e">
        <f t="shared" si="5"/>
        <v>#DIV/0!</v>
      </c>
      <c r="G60" s="182" t="e">
        <f t="shared" si="6"/>
        <v>#DIV/0!</v>
      </c>
      <c r="H60" s="37"/>
    </row>
    <row r="61" spans="1:7" s="32" customFormat="1" ht="30" customHeight="1">
      <c r="A61" s="120"/>
      <c r="B61" s="36" t="s">
        <v>26</v>
      </c>
      <c r="C61" s="184">
        <f>C55+C56+C57+C58+C59+C60</f>
        <v>276424923</v>
      </c>
      <c r="D61" s="184">
        <f>D55+D56+D57+D58+D59+D60</f>
        <v>171579436</v>
      </c>
      <c r="E61" s="184">
        <f>E55+E56+E57+E58+E59+E60</f>
        <v>163880255.22</v>
      </c>
      <c r="F61" s="190">
        <f t="shared" si="5"/>
        <v>59.28562932800383</v>
      </c>
      <c r="G61" s="186">
        <f t="shared" si="6"/>
        <v>95.51276017715783</v>
      </c>
    </row>
    <row r="62" spans="1:7" s="32" customFormat="1" ht="30" customHeight="1">
      <c r="A62" s="124"/>
      <c r="B62" s="38" t="s">
        <v>27</v>
      </c>
      <c r="C62" s="94"/>
      <c r="D62" s="95"/>
      <c r="E62" s="95"/>
      <c r="F62" s="173"/>
      <c r="G62" s="186"/>
    </row>
    <row r="63" spans="1:7" s="43" customFormat="1" ht="42.75" customHeight="1">
      <c r="A63" s="148">
        <v>80106</v>
      </c>
      <c r="B63" s="149" t="s">
        <v>14</v>
      </c>
      <c r="C63" s="210">
        <v>70000</v>
      </c>
      <c r="D63" s="210">
        <v>70000</v>
      </c>
      <c r="E63" s="210">
        <v>70000</v>
      </c>
      <c r="F63" s="205">
        <f>E63/C63*100</f>
        <v>100</v>
      </c>
      <c r="G63" s="186">
        <f t="shared" si="6"/>
        <v>100</v>
      </c>
    </row>
    <row r="64" spans="1:7" s="61" customFormat="1" ht="30" customHeight="1">
      <c r="A64" s="120"/>
      <c r="B64" s="159" t="s">
        <v>28</v>
      </c>
      <c r="C64" s="184">
        <f>C63</f>
        <v>70000</v>
      </c>
      <c r="D64" s="184">
        <f>D63</f>
        <v>70000</v>
      </c>
      <c r="E64" s="184">
        <f>E63</f>
        <v>70000</v>
      </c>
      <c r="F64" s="184">
        <f>E64/C64*100</f>
        <v>100</v>
      </c>
      <c r="G64" s="186">
        <f t="shared" si="6"/>
        <v>100</v>
      </c>
    </row>
    <row r="65" spans="1:7" s="33" customFormat="1" ht="30" customHeight="1">
      <c r="A65" s="160"/>
      <c r="B65" s="34" t="s">
        <v>45</v>
      </c>
      <c r="C65" s="87"/>
      <c r="D65" s="87"/>
      <c r="E65" s="87"/>
      <c r="F65" s="88"/>
      <c r="G65" s="104"/>
    </row>
    <row r="66" spans="1:7" s="12" customFormat="1" ht="30" customHeight="1">
      <c r="A66" s="26">
        <v>602000</v>
      </c>
      <c r="B66" s="35" t="s">
        <v>46</v>
      </c>
      <c r="C66" s="209">
        <v>2225880</v>
      </c>
      <c r="D66" s="213">
        <v>2157780</v>
      </c>
      <c r="E66" s="213">
        <f>E67-E68+E70</f>
        <v>-4080021.7199999997</v>
      </c>
      <c r="F66" s="89"/>
      <c r="G66" s="105"/>
    </row>
    <row r="67" spans="1:7" s="12" customFormat="1" ht="27" customHeight="1">
      <c r="A67" s="26">
        <v>602100</v>
      </c>
      <c r="B67" s="35" t="s">
        <v>49</v>
      </c>
      <c r="C67" s="211">
        <v>7210663</v>
      </c>
      <c r="D67" s="213">
        <v>6721863</v>
      </c>
      <c r="E67" s="213">
        <v>8661848.32</v>
      </c>
      <c r="F67" s="107"/>
      <c r="G67" s="104"/>
    </row>
    <row r="68" spans="1:7" s="12" customFormat="1" ht="30.75" customHeight="1">
      <c r="A68" s="26">
        <v>602200</v>
      </c>
      <c r="B68" s="35" t="s">
        <v>16</v>
      </c>
      <c r="C68" s="108"/>
      <c r="D68" s="176"/>
      <c r="E68" s="213">
        <v>11716672.16</v>
      </c>
      <c r="F68" s="108"/>
      <c r="G68" s="104"/>
    </row>
    <row r="69" spans="1:7" s="12" customFormat="1" ht="24.75" customHeight="1">
      <c r="A69" s="26">
        <v>602304</v>
      </c>
      <c r="B69" s="129" t="s">
        <v>55</v>
      </c>
      <c r="C69" s="108"/>
      <c r="D69" s="213">
        <v>20000</v>
      </c>
      <c r="E69" s="213"/>
      <c r="F69" s="108"/>
      <c r="G69" s="104"/>
    </row>
    <row r="70" spans="1:7" s="12" customFormat="1" ht="38.25" customHeight="1">
      <c r="A70" s="26">
        <v>602400</v>
      </c>
      <c r="B70" s="161" t="s">
        <v>21</v>
      </c>
      <c r="C70" s="209">
        <v>-4984783</v>
      </c>
      <c r="D70" s="213">
        <v>-4584083</v>
      </c>
      <c r="E70" s="213">
        <v>-1025197.88</v>
      </c>
      <c r="F70" s="107"/>
      <c r="G70" s="104"/>
    </row>
    <row r="71" spans="1:7" s="12" customFormat="1" ht="30" customHeight="1" thickBot="1">
      <c r="A71" s="39">
        <v>603000</v>
      </c>
      <c r="B71" s="162" t="s">
        <v>36</v>
      </c>
      <c r="C71" s="90"/>
      <c r="D71" s="213">
        <v>3608150</v>
      </c>
      <c r="E71" s="227"/>
      <c r="F71" s="90"/>
      <c r="G71" s="106"/>
    </row>
    <row r="72" spans="1:7" s="12" customFormat="1" ht="30" customHeight="1" thickBot="1">
      <c r="A72" s="39"/>
      <c r="B72" s="46" t="s">
        <v>47</v>
      </c>
      <c r="C72" s="212">
        <f>C66+C71</f>
        <v>2225880</v>
      </c>
      <c r="D72" s="212">
        <f>D66+D71</f>
        <v>5765930</v>
      </c>
      <c r="E72" s="212">
        <f>E66+E71</f>
        <v>-4080021.7199999997</v>
      </c>
      <c r="F72" s="90"/>
      <c r="G72" s="106"/>
    </row>
    <row r="73" spans="1:7" s="7" customFormat="1" ht="15.75" customHeight="1">
      <c r="A73" s="17"/>
      <c r="B73" s="43"/>
      <c r="F73" s="64"/>
      <c r="G73" s="65"/>
    </row>
    <row r="74" spans="1:7" s="7" customFormat="1" ht="15.75" customHeight="1">
      <c r="A74" s="18"/>
      <c r="B74" s="56" t="s">
        <v>51</v>
      </c>
      <c r="C74" s="47">
        <f>+C38-C61-C64+C72</f>
        <v>0</v>
      </c>
      <c r="D74" s="47">
        <f>+D38-D61-D64+D72</f>
        <v>0</v>
      </c>
      <c r="E74" s="47">
        <f>+E38-E61-E64+E72</f>
        <v>-3.073364496231079E-08</v>
      </c>
      <c r="F74" s="64"/>
      <c r="G74" s="65"/>
    </row>
    <row r="75" spans="1:7" s="7" customFormat="1" ht="15.75" customHeight="1">
      <c r="A75" s="18"/>
      <c r="B75" s="43"/>
      <c r="F75" s="64"/>
      <c r="G75" s="65"/>
    </row>
    <row r="76" spans="1:7" s="7" customFormat="1" ht="15.75" customHeight="1">
      <c r="A76" s="18"/>
      <c r="B76" s="43"/>
      <c r="F76" s="64"/>
      <c r="G76" s="65"/>
    </row>
    <row r="77" spans="1:7" s="16" customFormat="1" ht="18.75" customHeight="1">
      <c r="A77" s="19"/>
      <c r="B77" s="45" t="s">
        <v>38</v>
      </c>
      <c r="C77" s="15"/>
      <c r="D77" s="15"/>
      <c r="E77" s="15"/>
      <c r="F77" s="66"/>
      <c r="G77" s="67"/>
    </row>
    <row r="78" spans="1:7" s="13" customFormat="1" ht="15.75" customHeight="1">
      <c r="A78" s="20"/>
      <c r="B78" s="43"/>
      <c r="C78" s="4"/>
      <c r="D78" s="4"/>
      <c r="E78" s="4"/>
      <c r="F78" s="68"/>
      <c r="G78" s="69"/>
    </row>
    <row r="79" spans="1:7" s="13" customFormat="1" ht="15.75" customHeight="1">
      <c r="A79" s="20"/>
      <c r="B79" s="43"/>
      <c r="C79" s="4"/>
      <c r="D79" s="4"/>
      <c r="E79" s="4"/>
      <c r="F79" s="68"/>
      <c r="G79" s="69"/>
    </row>
    <row r="80" spans="1:7" s="13" customFormat="1" ht="15.75" customHeight="1">
      <c r="A80" s="20"/>
      <c r="B80" s="43"/>
      <c r="C80" s="4"/>
      <c r="D80" s="4"/>
      <c r="E80" s="4"/>
      <c r="F80" s="70"/>
      <c r="G80" s="69"/>
    </row>
    <row r="81" spans="1:7" s="13" customFormat="1" ht="15.75" customHeight="1">
      <c r="A81" s="20"/>
      <c r="B81" s="43"/>
      <c r="C81" s="4"/>
      <c r="D81" s="4"/>
      <c r="E81" s="4"/>
      <c r="F81" s="68"/>
      <c r="G81" s="69"/>
    </row>
    <row r="82" spans="1:7" s="13" customFormat="1" ht="15.75" customHeight="1">
      <c r="A82" s="20"/>
      <c r="B82" s="43"/>
      <c r="C82" s="4"/>
      <c r="D82" s="4"/>
      <c r="E82" s="4"/>
      <c r="F82" s="68"/>
      <c r="G82" s="69"/>
    </row>
    <row r="83" spans="1:7" s="13" customFormat="1" ht="15.75" customHeight="1">
      <c r="A83" s="20"/>
      <c r="B83" s="43"/>
      <c r="C83" s="4"/>
      <c r="D83" s="4"/>
      <c r="E83" s="4"/>
      <c r="F83" s="68"/>
      <c r="G83" s="69"/>
    </row>
    <row r="84" spans="1:7" s="13" customFormat="1" ht="15.75" customHeight="1">
      <c r="A84" s="20"/>
      <c r="B84" s="43"/>
      <c r="C84" s="4"/>
      <c r="D84" s="4"/>
      <c r="E84" s="4"/>
      <c r="F84" s="68"/>
      <c r="G84" s="69"/>
    </row>
    <row r="85" spans="1:7" s="13" customFormat="1" ht="15.75" customHeight="1">
      <c r="A85" s="20"/>
      <c r="B85" s="43"/>
      <c r="C85" s="4"/>
      <c r="D85" s="4"/>
      <c r="E85" s="4"/>
      <c r="F85" s="68"/>
      <c r="G85" s="69"/>
    </row>
    <row r="86" spans="1:7" s="14" customFormat="1" ht="27">
      <c r="A86" s="21"/>
      <c r="B86" s="44"/>
      <c r="C86" s="3"/>
      <c r="D86" s="3"/>
      <c r="E86" s="53"/>
      <c r="F86" s="71"/>
      <c r="G86" s="72"/>
    </row>
    <row r="87" spans="1:7" s="14" customFormat="1" ht="27">
      <c r="A87" s="21"/>
      <c r="B87" s="44"/>
      <c r="C87" s="3"/>
      <c r="D87" s="3"/>
      <c r="E87" s="53"/>
      <c r="F87" s="71"/>
      <c r="G87" s="72"/>
    </row>
    <row r="88" spans="1:7" s="14" customFormat="1" ht="27">
      <c r="A88" s="21"/>
      <c r="B88" s="44"/>
      <c r="C88" s="3"/>
      <c r="D88" s="3"/>
      <c r="E88" s="53"/>
      <c r="F88" s="71"/>
      <c r="G88" s="72"/>
    </row>
    <row r="89" spans="1:7" s="14" customFormat="1" ht="27">
      <c r="A89" s="21"/>
      <c r="B89" s="44"/>
      <c r="C89" s="3"/>
      <c r="D89" s="3"/>
      <c r="E89" s="53"/>
      <c r="F89" s="71"/>
      <c r="G89" s="72"/>
    </row>
    <row r="90" spans="1:7" s="14" customFormat="1" ht="27">
      <c r="A90" s="21"/>
      <c r="B90" s="44"/>
      <c r="C90" s="3"/>
      <c r="D90" s="3"/>
      <c r="E90" s="53"/>
      <c r="F90" s="71"/>
      <c r="G90" s="72"/>
    </row>
    <row r="91" spans="1:7" s="14" customFormat="1" ht="27">
      <c r="A91" s="21"/>
      <c r="B91" s="44"/>
      <c r="C91" s="3"/>
      <c r="D91" s="3"/>
      <c r="E91" s="53"/>
      <c r="F91" s="71"/>
      <c r="G91" s="72"/>
    </row>
    <row r="92" spans="1:7" s="14" customFormat="1" ht="27">
      <c r="A92" s="21"/>
      <c r="B92" s="44"/>
      <c r="C92" s="3"/>
      <c r="D92" s="3"/>
      <c r="E92" s="53"/>
      <c r="F92" s="71"/>
      <c r="G92" s="72"/>
    </row>
    <row r="93" spans="1:7" s="14" customFormat="1" ht="27">
      <c r="A93" s="21"/>
      <c r="B93" s="44"/>
      <c r="C93" s="3"/>
      <c r="D93" s="3"/>
      <c r="E93" s="53"/>
      <c r="F93" s="71"/>
      <c r="G93" s="72"/>
    </row>
    <row r="94" spans="1:7" s="14" customFormat="1" ht="27">
      <c r="A94" s="21"/>
      <c r="B94" s="44"/>
      <c r="C94" s="3"/>
      <c r="D94" s="3"/>
      <c r="E94" s="53"/>
      <c r="F94" s="71"/>
      <c r="G94" s="72"/>
    </row>
    <row r="95" spans="1:7" s="14" customFormat="1" ht="27">
      <c r="A95" s="21"/>
      <c r="B95" s="44"/>
      <c r="C95" s="3"/>
      <c r="D95" s="3"/>
      <c r="E95" s="53"/>
      <c r="F95" s="71"/>
      <c r="G95" s="72"/>
    </row>
    <row r="96" spans="1:7" s="14" customFormat="1" ht="27">
      <c r="A96" s="21"/>
      <c r="B96" s="44"/>
      <c r="C96" s="3"/>
      <c r="D96" s="3"/>
      <c r="E96" s="53"/>
      <c r="F96" s="71"/>
      <c r="G96" s="72"/>
    </row>
    <row r="97" spans="1:7" s="14" customFormat="1" ht="27">
      <c r="A97" s="21"/>
      <c r="B97" s="44"/>
      <c r="C97" s="3"/>
      <c r="D97" s="3"/>
      <c r="E97" s="53"/>
      <c r="F97" s="71"/>
      <c r="G97" s="72"/>
    </row>
    <row r="98" spans="1:7" s="14" customFormat="1" ht="27">
      <c r="A98" s="21"/>
      <c r="B98" s="44"/>
      <c r="C98" s="3"/>
      <c r="D98" s="3"/>
      <c r="E98" s="53"/>
      <c r="F98" s="71"/>
      <c r="G98" s="72"/>
    </row>
    <row r="99" spans="1:7" s="14" customFormat="1" ht="27">
      <c r="A99" s="21"/>
      <c r="B99" s="44"/>
      <c r="C99" s="3"/>
      <c r="D99" s="3"/>
      <c r="E99" s="53"/>
      <c r="F99" s="71"/>
      <c r="G99" s="72"/>
    </row>
    <row r="100" spans="1:7" s="14" customFormat="1" ht="27">
      <c r="A100" s="21"/>
      <c r="B100" s="44"/>
      <c r="C100" s="3"/>
      <c r="D100" s="3"/>
      <c r="E100" s="53"/>
      <c r="F100" s="71"/>
      <c r="G100" s="72"/>
    </row>
    <row r="101" spans="1:7" s="14" customFormat="1" ht="27">
      <c r="A101" s="21"/>
      <c r="B101" s="44"/>
      <c r="C101" s="3"/>
      <c r="D101" s="3"/>
      <c r="E101" s="53"/>
      <c r="F101" s="71"/>
      <c r="G101" s="72"/>
    </row>
    <row r="102" spans="1:7" s="14" customFormat="1" ht="27">
      <c r="A102" s="21"/>
      <c r="B102" s="44"/>
      <c r="C102" s="3"/>
      <c r="D102" s="3"/>
      <c r="E102" s="53"/>
      <c r="F102" s="71"/>
      <c r="G102" s="72"/>
    </row>
    <row r="103" spans="1:7" s="14" customFormat="1" ht="27">
      <c r="A103" s="21"/>
      <c r="B103" s="44"/>
      <c r="C103" s="3"/>
      <c r="D103" s="3"/>
      <c r="E103" s="53"/>
      <c r="F103" s="71"/>
      <c r="G103" s="72"/>
    </row>
    <row r="104" spans="1:7" s="14" customFormat="1" ht="27">
      <c r="A104" s="21"/>
      <c r="B104" s="44"/>
      <c r="C104" s="3"/>
      <c r="D104" s="3"/>
      <c r="E104" s="53"/>
      <c r="F104" s="71"/>
      <c r="G104" s="72"/>
    </row>
    <row r="105" spans="1:7" s="14" customFormat="1" ht="27">
      <c r="A105" s="21"/>
      <c r="B105" s="44"/>
      <c r="C105" s="3"/>
      <c r="D105" s="3"/>
      <c r="E105" s="53"/>
      <c r="F105" s="71"/>
      <c r="G105" s="72"/>
    </row>
    <row r="106" spans="1:7" s="14" customFormat="1" ht="27">
      <c r="A106" s="21"/>
      <c r="B106" s="44"/>
      <c r="C106" s="3"/>
      <c r="D106" s="3"/>
      <c r="E106" s="53"/>
      <c r="F106" s="71"/>
      <c r="G106" s="72"/>
    </row>
    <row r="107" spans="1:7" s="14" customFormat="1" ht="27">
      <c r="A107" s="21"/>
      <c r="B107" s="44"/>
      <c r="C107" s="3"/>
      <c r="D107" s="3"/>
      <c r="E107" s="53"/>
      <c r="F107" s="71"/>
      <c r="G107" s="72"/>
    </row>
    <row r="108" spans="1:7" s="14" customFormat="1" ht="27">
      <c r="A108" s="21"/>
      <c r="B108" s="44"/>
      <c r="C108" s="3"/>
      <c r="D108" s="3"/>
      <c r="E108" s="53"/>
      <c r="F108" s="71"/>
      <c r="G108" s="72"/>
    </row>
    <row r="109" spans="1:7" s="14" customFormat="1" ht="27">
      <c r="A109" s="21"/>
      <c r="B109" s="44"/>
      <c r="C109" s="3"/>
      <c r="D109" s="3"/>
      <c r="E109" s="53"/>
      <c r="F109" s="71"/>
      <c r="G109" s="72"/>
    </row>
    <row r="110" spans="1:7" s="14" customFormat="1" ht="27">
      <c r="A110" s="21"/>
      <c r="B110" s="44"/>
      <c r="C110" s="3"/>
      <c r="D110" s="3"/>
      <c r="E110" s="53"/>
      <c r="F110" s="71"/>
      <c r="G110" s="72"/>
    </row>
    <row r="111" spans="1:7" s="14" customFormat="1" ht="27">
      <c r="A111" s="21"/>
      <c r="B111" s="44"/>
      <c r="C111" s="3"/>
      <c r="D111" s="3"/>
      <c r="E111" s="53"/>
      <c r="F111" s="71"/>
      <c r="G111" s="72"/>
    </row>
    <row r="112" spans="1:7" s="14" customFormat="1" ht="27">
      <c r="A112" s="21"/>
      <c r="B112" s="44"/>
      <c r="C112" s="3"/>
      <c r="D112" s="3"/>
      <c r="E112" s="53"/>
      <c r="F112" s="71"/>
      <c r="G112" s="72"/>
    </row>
    <row r="113" spans="1:7" s="14" customFormat="1" ht="27">
      <c r="A113" s="21"/>
      <c r="B113" s="44"/>
      <c r="C113" s="3"/>
      <c r="D113" s="3"/>
      <c r="E113" s="53"/>
      <c r="F113" s="71"/>
      <c r="G113" s="72"/>
    </row>
    <row r="114" spans="1:7" s="14" customFormat="1" ht="27">
      <c r="A114" s="21"/>
      <c r="B114" s="44"/>
      <c r="C114" s="3"/>
      <c r="D114" s="3"/>
      <c r="E114" s="53"/>
      <c r="F114" s="71"/>
      <c r="G114" s="72"/>
    </row>
    <row r="115" spans="1:7" s="14" customFormat="1" ht="27">
      <c r="A115" s="21"/>
      <c r="B115" s="44"/>
      <c r="C115" s="3"/>
      <c r="D115" s="3"/>
      <c r="E115" s="53"/>
      <c r="F115" s="71"/>
      <c r="G115" s="72"/>
    </row>
    <row r="116" spans="1:7" s="14" customFormat="1" ht="27">
      <c r="A116" s="21"/>
      <c r="B116" s="44"/>
      <c r="C116" s="3"/>
      <c r="D116" s="3"/>
      <c r="E116" s="53"/>
      <c r="F116" s="71"/>
      <c r="G116" s="72"/>
    </row>
    <row r="117" spans="1:7" s="14" customFormat="1" ht="27">
      <c r="A117" s="21"/>
      <c r="B117" s="44"/>
      <c r="C117" s="3"/>
      <c r="D117" s="3"/>
      <c r="E117" s="53"/>
      <c r="F117" s="71"/>
      <c r="G117" s="72"/>
    </row>
    <row r="118" spans="1:7" s="14" customFormat="1" ht="27">
      <c r="A118" s="21"/>
      <c r="B118" s="44"/>
      <c r="C118" s="3"/>
      <c r="D118" s="3"/>
      <c r="E118" s="53"/>
      <c r="F118" s="71"/>
      <c r="G118" s="72"/>
    </row>
    <row r="119" spans="1:7" s="14" customFormat="1" ht="27">
      <c r="A119" s="21"/>
      <c r="B119" s="44"/>
      <c r="C119" s="3"/>
      <c r="D119" s="3"/>
      <c r="E119" s="53"/>
      <c r="F119" s="71"/>
      <c r="G119" s="72"/>
    </row>
    <row r="120" spans="1:7" s="14" customFormat="1" ht="27">
      <c r="A120" s="21"/>
      <c r="B120" s="44"/>
      <c r="C120" s="3"/>
      <c r="D120" s="3"/>
      <c r="E120" s="53"/>
      <c r="F120" s="71"/>
      <c r="G120" s="72"/>
    </row>
    <row r="121" spans="1:7" s="14" customFormat="1" ht="27">
      <c r="A121" s="21"/>
      <c r="B121" s="44"/>
      <c r="C121" s="3"/>
      <c r="D121" s="3"/>
      <c r="E121" s="53"/>
      <c r="F121" s="71"/>
      <c r="G121" s="72"/>
    </row>
    <row r="122" spans="1:7" s="14" customFormat="1" ht="27">
      <c r="A122" s="21"/>
      <c r="B122" s="44"/>
      <c r="C122" s="3"/>
      <c r="D122" s="3"/>
      <c r="E122" s="53"/>
      <c r="F122" s="71"/>
      <c r="G122" s="72"/>
    </row>
    <row r="123" spans="1:7" s="14" customFormat="1" ht="27">
      <c r="A123" s="21"/>
      <c r="B123" s="44"/>
      <c r="C123" s="3"/>
      <c r="D123" s="3"/>
      <c r="E123" s="53"/>
      <c r="F123" s="71"/>
      <c r="G123" s="72"/>
    </row>
    <row r="124" spans="1:7" s="14" customFormat="1" ht="27">
      <c r="A124" s="21"/>
      <c r="B124" s="44"/>
      <c r="C124" s="3"/>
      <c r="D124" s="3"/>
      <c r="E124" s="53"/>
      <c r="F124" s="71"/>
      <c r="G124" s="72"/>
    </row>
    <row r="125" spans="1:7" s="14" customFormat="1" ht="27">
      <c r="A125" s="21"/>
      <c r="B125" s="44"/>
      <c r="C125" s="3"/>
      <c r="D125" s="3"/>
      <c r="E125" s="53"/>
      <c r="F125" s="71"/>
      <c r="G125" s="72"/>
    </row>
    <row r="126" spans="1:7" s="14" customFormat="1" ht="27">
      <c r="A126" s="21"/>
      <c r="B126" s="44"/>
      <c r="C126" s="3"/>
      <c r="D126" s="3"/>
      <c r="E126" s="53"/>
      <c r="F126" s="71"/>
      <c r="G126" s="72"/>
    </row>
    <row r="127" spans="1:7" s="14" customFormat="1" ht="27">
      <c r="A127" s="21"/>
      <c r="B127" s="44"/>
      <c r="C127" s="3"/>
      <c r="D127" s="3"/>
      <c r="E127" s="53"/>
      <c r="F127" s="71"/>
      <c r="G127" s="72"/>
    </row>
    <row r="128" spans="1:7" s="14" customFormat="1" ht="27">
      <c r="A128" s="21"/>
      <c r="B128" s="44"/>
      <c r="C128" s="3"/>
      <c r="D128" s="3"/>
      <c r="E128" s="53"/>
      <c r="F128" s="71"/>
      <c r="G128" s="72"/>
    </row>
    <row r="129" spans="1:7" s="14" customFormat="1" ht="27">
      <c r="A129" s="2"/>
      <c r="B129" s="44"/>
      <c r="C129" s="3"/>
      <c r="D129" s="3"/>
      <c r="E129" s="53"/>
      <c r="F129" s="71"/>
      <c r="G129" s="72"/>
    </row>
    <row r="130" spans="1:7" s="14" customFormat="1" ht="27">
      <c r="A130" s="2"/>
      <c r="B130" s="44"/>
      <c r="C130" s="3"/>
      <c r="D130" s="3"/>
      <c r="E130" s="53"/>
      <c r="F130" s="71"/>
      <c r="G130" s="72"/>
    </row>
    <row r="131" spans="1:7" s="14" customFormat="1" ht="27">
      <c r="A131" s="2"/>
      <c r="B131" s="44"/>
      <c r="C131" s="3"/>
      <c r="D131" s="3"/>
      <c r="E131" s="53"/>
      <c r="F131" s="71"/>
      <c r="G131" s="72"/>
    </row>
    <row r="132" spans="1:7" s="14" customFormat="1" ht="27">
      <c r="A132" s="2"/>
      <c r="B132" s="44"/>
      <c r="C132" s="3"/>
      <c r="D132" s="3"/>
      <c r="E132" s="53"/>
      <c r="F132" s="71"/>
      <c r="G132" s="72"/>
    </row>
    <row r="133" spans="1:7" s="14" customFormat="1" ht="27">
      <c r="A133" s="2"/>
      <c r="B133" s="44"/>
      <c r="C133" s="3"/>
      <c r="D133" s="3"/>
      <c r="E133" s="53"/>
      <c r="F133" s="71"/>
      <c r="G133" s="72"/>
    </row>
    <row r="134" spans="1:7" s="14" customFormat="1" ht="27">
      <c r="A134" s="2"/>
      <c r="B134" s="44"/>
      <c r="C134" s="3"/>
      <c r="D134" s="3"/>
      <c r="E134" s="53"/>
      <c r="F134" s="71"/>
      <c r="G134" s="72"/>
    </row>
    <row r="135" spans="1:7" s="14" customFormat="1" ht="27">
      <c r="A135" s="2"/>
      <c r="B135" s="44"/>
      <c r="C135" s="3"/>
      <c r="D135" s="3"/>
      <c r="E135" s="53"/>
      <c r="F135" s="71"/>
      <c r="G135" s="72"/>
    </row>
    <row r="136" spans="1:7" s="14" customFormat="1" ht="27">
      <c r="A136" s="2"/>
      <c r="B136" s="44"/>
      <c r="C136" s="3"/>
      <c r="D136" s="3"/>
      <c r="E136" s="53"/>
      <c r="F136" s="71"/>
      <c r="G136" s="72"/>
    </row>
    <row r="137" spans="1:7" s="14" customFormat="1" ht="27">
      <c r="A137" s="2"/>
      <c r="B137" s="44"/>
      <c r="C137" s="3"/>
      <c r="D137" s="3"/>
      <c r="E137" s="53"/>
      <c r="F137" s="71"/>
      <c r="G137" s="72"/>
    </row>
    <row r="138" spans="1:7" s="14" customFormat="1" ht="27">
      <c r="A138" s="2"/>
      <c r="B138" s="44"/>
      <c r="C138" s="3"/>
      <c r="D138" s="3"/>
      <c r="E138" s="53"/>
      <c r="F138" s="71"/>
      <c r="G138" s="72"/>
    </row>
    <row r="139" spans="1:7" s="14" customFormat="1" ht="27">
      <c r="A139" s="2"/>
      <c r="B139" s="44"/>
      <c r="C139" s="3"/>
      <c r="D139" s="3"/>
      <c r="E139" s="53"/>
      <c r="F139" s="71"/>
      <c r="G139" s="72"/>
    </row>
    <row r="140" spans="1:7" s="14" customFormat="1" ht="27">
      <c r="A140" s="2"/>
      <c r="B140" s="44"/>
      <c r="C140" s="3"/>
      <c r="D140" s="3"/>
      <c r="E140" s="53"/>
      <c r="F140" s="71"/>
      <c r="G140" s="72"/>
    </row>
    <row r="141" spans="1:7" s="14" customFormat="1" ht="27">
      <c r="A141" s="2"/>
      <c r="B141" s="44"/>
      <c r="C141" s="3"/>
      <c r="D141" s="3"/>
      <c r="E141" s="53"/>
      <c r="F141" s="71"/>
      <c r="G141" s="72"/>
    </row>
    <row r="142" spans="1:7" s="14" customFormat="1" ht="27">
      <c r="A142" s="2"/>
      <c r="B142" s="44"/>
      <c r="C142" s="3"/>
      <c r="D142" s="3"/>
      <c r="E142" s="53"/>
      <c r="F142" s="71"/>
      <c r="G142" s="72"/>
    </row>
    <row r="143" spans="1:7" s="14" customFormat="1" ht="27">
      <c r="A143" s="2"/>
      <c r="B143" s="44"/>
      <c r="C143" s="3"/>
      <c r="D143" s="3"/>
      <c r="E143" s="53"/>
      <c r="F143" s="71"/>
      <c r="G143" s="72"/>
    </row>
    <row r="144" spans="1:7" s="14" customFormat="1" ht="27">
      <c r="A144" s="2"/>
      <c r="B144" s="44"/>
      <c r="C144" s="3"/>
      <c r="D144" s="3"/>
      <c r="E144" s="53"/>
      <c r="F144" s="71"/>
      <c r="G144" s="72"/>
    </row>
    <row r="145" spans="1:7" s="14" customFormat="1" ht="27">
      <c r="A145" s="2"/>
      <c r="B145" s="44"/>
      <c r="C145" s="3"/>
      <c r="D145" s="3"/>
      <c r="E145" s="53"/>
      <c r="F145" s="71"/>
      <c r="G145" s="72"/>
    </row>
    <row r="146" spans="1:7" s="14" customFormat="1" ht="27">
      <c r="A146" s="2"/>
      <c r="B146" s="44"/>
      <c r="C146" s="3"/>
      <c r="D146" s="3"/>
      <c r="E146" s="53"/>
      <c r="F146" s="71"/>
      <c r="G146" s="72"/>
    </row>
    <row r="147" spans="1:7" s="14" customFormat="1" ht="27">
      <c r="A147" s="2"/>
      <c r="B147" s="44"/>
      <c r="C147" s="3"/>
      <c r="D147" s="3"/>
      <c r="E147" s="53"/>
      <c r="F147" s="71"/>
      <c r="G147" s="72"/>
    </row>
    <row r="148" spans="1:7" s="14" customFormat="1" ht="27">
      <c r="A148" s="2"/>
      <c r="B148" s="44"/>
      <c r="C148" s="3"/>
      <c r="D148" s="3"/>
      <c r="E148" s="53"/>
      <c r="F148" s="71"/>
      <c r="G148" s="72"/>
    </row>
    <row r="149" spans="1:7" s="14" customFormat="1" ht="27">
      <c r="A149" s="2"/>
      <c r="B149" s="44"/>
      <c r="C149" s="3"/>
      <c r="D149" s="3"/>
      <c r="E149" s="53"/>
      <c r="F149" s="71"/>
      <c r="G149" s="72"/>
    </row>
    <row r="150" spans="1:7" s="14" customFormat="1" ht="27">
      <c r="A150" s="2"/>
      <c r="B150" s="44"/>
      <c r="C150" s="3"/>
      <c r="D150" s="3"/>
      <c r="E150" s="53"/>
      <c r="F150" s="71"/>
      <c r="G150" s="72"/>
    </row>
    <row r="151" spans="1:7" s="14" customFormat="1" ht="27">
      <c r="A151" s="2"/>
      <c r="B151" s="44"/>
      <c r="C151" s="3"/>
      <c r="D151" s="3"/>
      <c r="E151" s="53"/>
      <c r="F151" s="71"/>
      <c r="G151" s="72"/>
    </row>
    <row r="152" spans="1:7" s="14" customFormat="1" ht="27">
      <c r="A152" s="2"/>
      <c r="B152" s="44"/>
      <c r="C152" s="3"/>
      <c r="D152" s="3"/>
      <c r="E152" s="53"/>
      <c r="F152" s="71"/>
      <c r="G152" s="72"/>
    </row>
    <row r="153" spans="1:7" s="14" customFormat="1" ht="27">
      <c r="A153" s="2"/>
      <c r="B153" s="44"/>
      <c r="C153" s="3"/>
      <c r="D153" s="3"/>
      <c r="E153" s="53"/>
      <c r="F153" s="71"/>
      <c r="G153" s="72"/>
    </row>
    <row r="154" spans="1:7" s="14" customFormat="1" ht="27">
      <c r="A154" s="2"/>
      <c r="B154" s="44"/>
      <c r="C154" s="3"/>
      <c r="D154" s="3"/>
      <c r="E154" s="53"/>
      <c r="F154" s="71"/>
      <c r="G154" s="72"/>
    </row>
    <row r="155" spans="1:7" s="14" customFormat="1" ht="27">
      <c r="A155" s="2"/>
      <c r="B155" s="44"/>
      <c r="C155" s="3"/>
      <c r="D155" s="3"/>
      <c r="E155" s="53"/>
      <c r="F155" s="71"/>
      <c r="G155" s="72"/>
    </row>
    <row r="156" spans="1:7" s="14" customFormat="1" ht="27">
      <c r="A156" s="2"/>
      <c r="B156" s="44"/>
      <c r="C156" s="3"/>
      <c r="D156" s="3"/>
      <c r="E156" s="53"/>
      <c r="F156" s="71"/>
      <c r="G156" s="72"/>
    </row>
    <row r="157" spans="1:7" s="14" customFormat="1" ht="27">
      <c r="A157" s="2"/>
      <c r="B157" s="44"/>
      <c r="C157" s="3"/>
      <c r="D157" s="3"/>
      <c r="E157" s="53"/>
      <c r="F157" s="71"/>
      <c r="G157" s="72"/>
    </row>
    <row r="158" spans="1:7" s="14" customFormat="1" ht="27">
      <c r="A158" s="2"/>
      <c r="B158" s="44"/>
      <c r="C158" s="3"/>
      <c r="D158" s="3"/>
      <c r="E158" s="53"/>
      <c r="F158" s="71"/>
      <c r="G158" s="72"/>
    </row>
    <row r="159" spans="1:7" s="14" customFormat="1" ht="27">
      <c r="A159" s="2"/>
      <c r="B159" s="44"/>
      <c r="C159" s="3"/>
      <c r="D159" s="3"/>
      <c r="E159" s="53"/>
      <c r="F159" s="71"/>
      <c r="G159" s="72"/>
    </row>
    <row r="160" spans="1:7" s="14" customFormat="1" ht="27">
      <c r="A160" s="2"/>
      <c r="B160" s="44"/>
      <c r="C160" s="3"/>
      <c r="D160" s="3"/>
      <c r="E160" s="53"/>
      <c r="F160" s="71"/>
      <c r="G160" s="72"/>
    </row>
    <row r="161" spans="1:7" s="14" customFormat="1" ht="27">
      <c r="A161" s="2"/>
      <c r="B161" s="44"/>
      <c r="C161" s="3"/>
      <c r="D161" s="3"/>
      <c r="E161" s="53"/>
      <c r="F161" s="71"/>
      <c r="G161" s="72"/>
    </row>
    <row r="162" spans="1:7" s="14" customFormat="1" ht="27">
      <c r="A162" s="2"/>
      <c r="B162" s="44"/>
      <c r="C162" s="3"/>
      <c r="D162" s="3"/>
      <c r="E162" s="53"/>
      <c r="F162" s="71"/>
      <c r="G162" s="72"/>
    </row>
    <row r="163" spans="1:7" s="14" customFormat="1" ht="27">
      <c r="A163" s="2"/>
      <c r="B163" s="44"/>
      <c r="C163" s="3"/>
      <c r="D163" s="3"/>
      <c r="E163" s="53"/>
      <c r="F163" s="71"/>
      <c r="G163" s="72"/>
    </row>
    <row r="164" spans="1:7" s="14" customFormat="1" ht="27">
      <c r="A164" s="2"/>
      <c r="B164" s="44"/>
      <c r="C164" s="3"/>
      <c r="D164" s="3"/>
      <c r="E164" s="53"/>
      <c r="F164" s="71"/>
      <c r="G164" s="72"/>
    </row>
    <row r="165" spans="1:7" s="14" customFormat="1" ht="27">
      <c r="A165" s="2"/>
      <c r="B165" s="44"/>
      <c r="C165" s="3"/>
      <c r="D165" s="3"/>
      <c r="E165" s="53"/>
      <c r="F165" s="71"/>
      <c r="G165" s="72"/>
    </row>
    <row r="166" spans="1:7" s="14" customFormat="1" ht="27">
      <c r="A166" s="2"/>
      <c r="B166" s="44"/>
      <c r="C166" s="3"/>
      <c r="D166" s="3"/>
      <c r="E166" s="53"/>
      <c r="F166" s="71"/>
      <c r="G166" s="72"/>
    </row>
    <row r="167" spans="1:7" s="14" customFormat="1" ht="27">
      <c r="A167" s="2"/>
      <c r="B167" s="44"/>
      <c r="C167" s="3"/>
      <c r="D167" s="3"/>
      <c r="E167" s="53"/>
      <c r="F167" s="71"/>
      <c r="G167" s="72"/>
    </row>
    <row r="168" spans="1:7" s="14" customFormat="1" ht="27">
      <c r="A168" s="2"/>
      <c r="B168" s="44"/>
      <c r="C168" s="3"/>
      <c r="D168" s="3"/>
      <c r="E168" s="53"/>
      <c r="F168" s="71"/>
      <c r="G168" s="72"/>
    </row>
    <row r="169" spans="1:7" s="14" customFormat="1" ht="27">
      <c r="A169" s="2"/>
      <c r="B169" s="44"/>
      <c r="C169" s="3"/>
      <c r="D169" s="3"/>
      <c r="E169" s="53"/>
      <c r="F169" s="71"/>
      <c r="G169" s="72"/>
    </row>
    <row r="170" spans="1:7" s="14" customFormat="1" ht="27">
      <c r="A170" s="2"/>
      <c r="B170" s="44"/>
      <c r="C170" s="3"/>
      <c r="D170" s="3"/>
      <c r="E170" s="53"/>
      <c r="F170" s="71"/>
      <c r="G170" s="72"/>
    </row>
    <row r="171" spans="1:7" s="14" customFormat="1" ht="27">
      <c r="A171" s="2"/>
      <c r="B171" s="44"/>
      <c r="C171" s="3"/>
      <c r="D171" s="3"/>
      <c r="E171" s="53"/>
      <c r="F171" s="71"/>
      <c r="G171" s="72"/>
    </row>
    <row r="172" spans="1:7" s="14" customFormat="1" ht="27">
      <c r="A172" s="2"/>
      <c r="B172" s="44"/>
      <c r="C172" s="3"/>
      <c r="D172" s="3"/>
      <c r="E172" s="53"/>
      <c r="F172" s="71"/>
      <c r="G172" s="72"/>
    </row>
    <row r="173" spans="1:7" s="14" customFormat="1" ht="27">
      <c r="A173" s="2"/>
      <c r="B173" s="44"/>
      <c r="C173" s="3"/>
      <c r="D173" s="3"/>
      <c r="E173" s="53"/>
      <c r="F173" s="71"/>
      <c r="G173" s="72"/>
    </row>
    <row r="174" spans="1:7" s="14" customFormat="1" ht="27">
      <c r="A174" s="2"/>
      <c r="B174" s="44"/>
      <c r="C174" s="3"/>
      <c r="D174" s="3"/>
      <c r="E174" s="53"/>
      <c r="F174" s="71"/>
      <c r="G174" s="72"/>
    </row>
    <row r="175" spans="1:7" s="14" customFormat="1" ht="27">
      <c r="A175" s="2"/>
      <c r="B175" s="44"/>
      <c r="C175" s="3"/>
      <c r="D175" s="3"/>
      <c r="E175" s="53"/>
      <c r="F175" s="71"/>
      <c r="G175" s="72"/>
    </row>
    <row r="176" spans="1:7" s="14" customFormat="1" ht="27">
      <c r="A176" s="2"/>
      <c r="B176" s="44"/>
      <c r="C176" s="3"/>
      <c r="D176" s="3"/>
      <c r="E176" s="53"/>
      <c r="F176" s="71"/>
      <c r="G176" s="72"/>
    </row>
    <row r="177" spans="1:7" s="14" customFormat="1" ht="27">
      <c r="A177" s="2"/>
      <c r="B177" s="44"/>
      <c r="C177" s="3"/>
      <c r="D177" s="3"/>
      <c r="E177" s="53"/>
      <c r="F177" s="71"/>
      <c r="G177" s="72"/>
    </row>
    <row r="178" spans="1:7" s="14" customFormat="1" ht="27">
      <c r="A178" s="2"/>
      <c r="B178" s="44"/>
      <c r="C178" s="3"/>
      <c r="D178" s="3"/>
      <c r="E178" s="53"/>
      <c r="F178" s="71"/>
      <c r="G178" s="72"/>
    </row>
    <row r="179" spans="1:7" s="14" customFormat="1" ht="27">
      <c r="A179" s="2"/>
      <c r="B179" s="44"/>
      <c r="C179" s="3"/>
      <c r="D179" s="3"/>
      <c r="E179" s="53"/>
      <c r="F179" s="71"/>
      <c r="G179" s="72"/>
    </row>
    <row r="180" spans="1:7" s="14" customFormat="1" ht="27">
      <c r="A180" s="2"/>
      <c r="B180" s="44"/>
      <c r="C180" s="3"/>
      <c r="D180" s="3"/>
      <c r="E180" s="53"/>
      <c r="F180" s="71"/>
      <c r="G180" s="72"/>
    </row>
    <row r="181" spans="1:7" s="14" customFormat="1" ht="27">
      <c r="A181" s="2"/>
      <c r="B181" s="44"/>
      <c r="C181" s="3"/>
      <c r="D181" s="3"/>
      <c r="E181" s="53"/>
      <c r="F181" s="71"/>
      <c r="G181" s="72"/>
    </row>
    <row r="182" spans="1:7" s="14" customFormat="1" ht="27">
      <c r="A182" s="2"/>
      <c r="B182" s="44"/>
      <c r="C182" s="3"/>
      <c r="D182" s="3"/>
      <c r="E182" s="53"/>
      <c r="F182" s="71"/>
      <c r="G182" s="72"/>
    </row>
    <row r="183" spans="1:7" s="14" customFormat="1" ht="27">
      <c r="A183" s="2"/>
      <c r="B183" s="44"/>
      <c r="C183" s="3"/>
      <c r="D183" s="3"/>
      <c r="E183" s="53"/>
      <c r="F183" s="71"/>
      <c r="G183" s="72"/>
    </row>
  </sheetData>
  <sheetProtection/>
  <mergeCells count="3">
    <mergeCell ref="E1:F1"/>
    <mergeCell ref="A4:G4"/>
    <mergeCell ref="E2:G2"/>
  </mergeCells>
  <printOptions horizontalCentered="1"/>
  <pageMargins left="0.2" right="0.2" top="0.35" bottom="0.32" header="0.17" footer="0"/>
  <pageSetup fitToHeight="5" horizontalDpi="600" verticalDpi="600" orientation="portrait" paperSize="9" scale="47" r:id="rId1"/>
  <rowBreaks count="1" manualBreakCount="1">
    <brk id="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view="pageBreakPreview" zoomScale="75" zoomScaleNormal="75" zoomScaleSheetLayoutView="75" zoomScalePageLayoutView="0" workbookViewId="0" topLeftCell="A18">
      <selection activeCell="E34" sqref="E34"/>
    </sheetView>
  </sheetViews>
  <sheetFormatPr defaultColWidth="9.00390625" defaultRowHeight="12.75"/>
  <cols>
    <col min="1" max="1" width="13.625" style="1" customWidth="1"/>
    <col min="2" max="2" width="88.375" style="40" customWidth="1"/>
    <col min="3" max="3" width="17.875" style="3" customWidth="1"/>
    <col min="4" max="4" width="18.375" style="3" customWidth="1"/>
    <col min="5" max="5" width="18.00390625" style="73" customWidth="1"/>
    <col min="6" max="6" width="12.625" style="54" customWidth="1"/>
    <col min="7" max="16384" width="9.125" style="54" customWidth="1"/>
  </cols>
  <sheetData>
    <row r="1" spans="1:5" s="6" customFormat="1" ht="55.5" customHeight="1">
      <c r="A1" s="5"/>
      <c r="B1" s="40"/>
      <c r="D1" s="232" t="s">
        <v>60</v>
      </c>
      <c r="E1" s="232"/>
    </row>
    <row r="2" spans="1:5" s="6" customFormat="1" ht="16.5" customHeight="1">
      <c r="A2" s="8"/>
      <c r="B2" s="41"/>
      <c r="C2" s="9"/>
      <c r="D2" s="235"/>
      <c r="E2" s="235"/>
    </row>
    <row r="3" spans="1:5" s="6" customFormat="1" ht="2.25" customHeight="1" hidden="1">
      <c r="A3" s="8"/>
      <c r="B3" s="41"/>
      <c r="C3" s="9"/>
      <c r="D3" s="51"/>
      <c r="E3" s="23"/>
    </row>
    <row r="4" spans="1:5" s="52" customFormat="1" ht="39.75" customHeight="1">
      <c r="A4" s="233" t="s">
        <v>102</v>
      </c>
      <c r="B4" s="233"/>
      <c r="C4" s="233"/>
      <c r="D4" s="233"/>
      <c r="E4" s="233"/>
    </row>
    <row r="5" spans="1:5" s="52" customFormat="1" ht="18.75" customHeight="1" thickBot="1">
      <c r="A5" s="10"/>
      <c r="B5" s="42"/>
      <c r="C5" s="11"/>
      <c r="D5" s="11"/>
      <c r="E5" s="10"/>
    </row>
    <row r="6" spans="1:5" s="27" customFormat="1" ht="90.75" customHeight="1" thickBot="1">
      <c r="A6" s="76" t="s">
        <v>0</v>
      </c>
      <c r="B6" s="77" t="s">
        <v>1</v>
      </c>
      <c r="C6" s="60" t="s">
        <v>56</v>
      </c>
      <c r="D6" s="78" t="s">
        <v>58</v>
      </c>
      <c r="E6" s="75" t="s">
        <v>52</v>
      </c>
    </row>
    <row r="7" spans="1:5" s="30" customFormat="1" ht="34.5" customHeight="1">
      <c r="A7" s="166"/>
      <c r="B7" s="166" t="s">
        <v>23</v>
      </c>
      <c r="C7" s="177"/>
      <c r="D7" s="177"/>
      <c r="E7" s="178"/>
    </row>
    <row r="8" spans="1:5" s="12" customFormat="1" ht="29.25" customHeight="1">
      <c r="A8" s="160">
        <v>25000000</v>
      </c>
      <c r="B8" s="167" t="s">
        <v>13</v>
      </c>
      <c r="C8" s="180">
        <v>2154800</v>
      </c>
      <c r="D8" s="180">
        <v>1336659.44</v>
      </c>
      <c r="E8" s="222">
        <f>D8/C8*100</f>
        <v>62.03171709671431</v>
      </c>
    </row>
    <row r="9" spans="1:5" s="31" customFormat="1" ht="0.75" customHeight="1">
      <c r="A9" s="168">
        <v>41030000</v>
      </c>
      <c r="B9" s="169" t="s">
        <v>20</v>
      </c>
      <c r="C9" s="179">
        <f>C10+C11</f>
        <v>0</v>
      </c>
      <c r="D9" s="226">
        <f>D10+D11</f>
        <v>0</v>
      </c>
      <c r="E9" s="222" t="e">
        <f>D9/C9*100</f>
        <v>#DIV/0!</v>
      </c>
    </row>
    <row r="10" spans="1:5" s="31" customFormat="1" ht="30.75" customHeight="1" hidden="1">
      <c r="A10" s="170">
        <v>41030400</v>
      </c>
      <c r="B10" s="156" t="s">
        <v>77</v>
      </c>
      <c r="C10" s="174"/>
      <c r="D10" s="180"/>
      <c r="E10" s="222" t="e">
        <f>D10/C10*100</f>
        <v>#DIV/0!</v>
      </c>
    </row>
    <row r="11" spans="1:5" s="32" customFormat="1" ht="35.25" customHeight="1" hidden="1">
      <c r="A11" s="171">
        <v>41035000</v>
      </c>
      <c r="B11" s="80" t="s">
        <v>72</v>
      </c>
      <c r="C11" s="174"/>
      <c r="D11" s="180"/>
      <c r="E11" s="222" t="e">
        <f>D11/C11*100</f>
        <v>#DIV/0!</v>
      </c>
    </row>
    <row r="12" spans="1:5" s="33" customFormat="1" ht="34.5" customHeight="1">
      <c r="A12" s="22"/>
      <c r="B12" s="141" t="s">
        <v>24</v>
      </c>
      <c r="C12" s="225">
        <f>SUM(C8+C9)</f>
        <v>2154800</v>
      </c>
      <c r="D12" s="225">
        <f>SUM(D8+D9)</f>
        <v>1336659.44</v>
      </c>
      <c r="E12" s="208">
        <f>D12/C12*100</f>
        <v>62.03171709671431</v>
      </c>
    </row>
    <row r="13" spans="1:5" s="12" customFormat="1" ht="30" customHeight="1">
      <c r="A13" s="57"/>
      <c r="B13" s="38" t="s">
        <v>29</v>
      </c>
      <c r="C13" s="96"/>
      <c r="D13" s="96"/>
      <c r="E13" s="97"/>
    </row>
    <row r="14" spans="1:5" s="12" customFormat="1" ht="30" customHeight="1">
      <c r="A14" s="218" t="s">
        <v>80</v>
      </c>
      <c r="B14" s="219" t="s">
        <v>3</v>
      </c>
      <c r="C14" s="195">
        <v>77700</v>
      </c>
      <c r="D14" s="195">
        <v>62897.6</v>
      </c>
      <c r="E14" s="190">
        <f aca="true" t="shared" si="0" ref="E14:E28">D14/C14*100</f>
        <v>80.94929214929215</v>
      </c>
    </row>
    <row r="15" spans="1:5" s="12" customFormat="1" ht="30" customHeight="1">
      <c r="A15" s="218" t="s">
        <v>81</v>
      </c>
      <c r="B15" s="219" t="s">
        <v>4</v>
      </c>
      <c r="C15" s="195">
        <v>2195700</v>
      </c>
      <c r="D15" s="195">
        <v>727480.76</v>
      </c>
      <c r="E15" s="190">
        <f>D15/C15*100</f>
        <v>33.13206540055563</v>
      </c>
    </row>
    <row r="16" spans="1:5" s="12" customFormat="1" ht="30" customHeight="1">
      <c r="A16" s="218" t="s">
        <v>82</v>
      </c>
      <c r="B16" s="219" t="s">
        <v>5</v>
      </c>
      <c r="C16" s="195">
        <v>2933400</v>
      </c>
      <c r="D16" s="195">
        <v>86732.37</v>
      </c>
      <c r="E16" s="190">
        <f t="shared" si="0"/>
        <v>2.956718142769482</v>
      </c>
    </row>
    <row r="17" spans="1:5" s="12" customFormat="1" ht="22.5" customHeight="1">
      <c r="A17" s="218" t="s">
        <v>83</v>
      </c>
      <c r="B17" s="219" t="s">
        <v>39</v>
      </c>
      <c r="C17" s="195">
        <v>877967</v>
      </c>
      <c r="D17" s="195">
        <v>392565.38</v>
      </c>
      <c r="E17" s="190">
        <f t="shared" si="0"/>
        <v>44.71299946353337</v>
      </c>
    </row>
    <row r="18" spans="1:5" s="12" customFormat="1" ht="27.75" customHeight="1">
      <c r="A18" s="218" t="s">
        <v>84</v>
      </c>
      <c r="B18" s="219" t="s">
        <v>6</v>
      </c>
      <c r="C18" s="195">
        <v>340116</v>
      </c>
      <c r="D18" s="195">
        <v>205187.26</v>
      </c>
      <c r="E18" s="190">
        <f t="shared" si="0"/>
        <v>60.32861141492902</v>
      </c>
    </row>
    <row r="19" spans="1:5" s="12" customFormat="1" ht="22.5" customHeight="1">
      <c r="A19" s="218" t="s">
        <v>92</v>
      </c>
      <c r="B19" s="219" t="s">
        <v>41</v>
      </c>
      <c r="C19" s="195">
        <v>665700</v>
      </c>
      <c r="D19" s="195">
        <v>180371.42</v>
      </c>
      <c r="E19" s="190">
        <f t="shared" si="0"/>
        <v>27.09500075108908</v>
      </c>
    </row>
    <row r="20" spans="1:5" s="12" customFormat="1" ht="22.5" customHeight="1">
      <c r="A20" s="93" t="s">
        <v>104</v>
      </c>
      <c r="B20" s="92" t="s">
        <v>74</v>
      </c>
      <c r="C20" s="196">
        <v>49000</v>
      </c>
      <c r="D20" s="196"/>
      <c r="E20" s="190"/>
    </row>
    <row r="21" spans="1:5" s="12" customFormat="1" ht="1.5" customHeight="1" hidden="1">
      <c r="A21" s="26">
        <v>170000</v>
      </c>
      <c r="B21" s="58" t="s">
        <v>42</v>
      </c>
      <c r="C21" s="175"/>
      <c r="D21" s="196"/>
      <c r="E21" s="190" t="e">
        <f t="shared" si="0"/>
        <v>#DIV/0!</v>
      </c>
    </row>
    <row r="22" spans="1:5" s="33" customFormat="1" ht="35.25" customHeight="1">
      <c r="A22" s="136">
        <v>900201</v>
      </c>
      <c r="B22" s="150" t="s">
        <v>32</v>
      </c>
      <c r="C22" s="184">
        <f>SUM(C14:C21)</f>
        <v>7139583</v>
      </c>
      <c r="D22" s="224">
        <f>SUM(D14:D21)</f>
        <v>1655234.7899999998</v>
      </c>
      <c r="E22" s="185">
        <f t="shared" si="0"/>
        <v>23.18391410254632</v>
      </c>
    </row>
    <row r="23" spans="1:6" s="32" customFormat="1" ht="0.75" customHeight="1" hidden="1">
      <c r="A23" s="151">
        <v>250354</v>
      </c>
      <c r="B23" s="152" t="s">
        <v>40</v>
      </c>
      <c r="C23" s="223"/>
      <c r="D23" s="205"/>
      <c r="E23" s="190"/>
      <c r="F23" s="32" t="s">
        <v>19</v>
      </c>
    </row>
    <row r="24" spans="1:5" s="32" customFormat="1" ht="27" customHeight="1" hidden="1">
      <c r="A24" s="151">
        <v>250380</v>
      </c>
      <c r="B24" s="144" t="s">
        <v>18</v>
      </c>
      <c r="C24" s="196"/>
      <c r="D24" s="205"/>
      <c r="E24" s="190"/>
    </row>
    <row r="25" spans="1:5" s="32" customFormat="1" ht="30" customHeight="1">
      <c r="A25" s="153"/>
      <c r="B25" s="150" t="s">
        <v>33</v>
      </c>
      <c r="C25" s="184">
        <f>C22+C23+C24</f>
        <v>7139583</v>
      </c>
      <c r="D25" s="184">
        <f>D22+D23</f>
        <v>1655234.7899999998</v>
      </c>
      <c r="E25" s="185">
        <f t="shared" si="0"/>
        <v>23.18391410254632</v>
      </c>
    </row>
    <row r="26" spans="1:5" s="32" customFormat="1" ht="30" customHeight="1">
      <c r="A26" s="124"/>
      <c r="B26" s="38" t="s">
        <v>34</v>
      </c>
      <c r="C26" s="98"/>
      <c r="D26" s="98"/>
      <c r="E26" s="97"/>
    </row>
    <row r="27" spans="1:5" s="62" customFormat="1" ht="38.25" customHeight="1">
      <c r="A27" s="26">
        <v>8106</v>
      </c>
      <c r="B27" s="149" t="s">
        <v>14</v>
      </c>
      <c r="C27" s="220">
        <v>10000</v>
      </c>
      <c r="D27" s="206"/>
      <c r="E27" s="222">
        <f t="shared" si="0"/>
        <v>0</v>
      </c>
    </row>
    <row r="28" spans="1:5" s="62" customFormat="1" ht="38.25" customHeight="1">
      <c r="A28" s="26">
        <v>8107</v>
      </c>
      <c r="B28" s="154" t="s">
        <v>15</v>
      </c>
      <c r="C28" s="221">
        <v>-10000</v>
      </c>
      <c r="D28" s="206"/>
      <c r="E28" s="222">
        <f t="shared" si="0"/>
        <v>0</v>
      </c>
    </row>
    <row r="29" spans="1:5" s="61" customFormat="1" ht="30" customHeight="1">
      <c r="A29" s="120"/>
      <c r="B29" s="155" t="s">
        <v>35</v>
      </c>
      <c r="C29" s="207">
        <f>SUM(C27:C28)</f>
        <v>0</v>
      </c>
      <c r="D29" s="207">
        <f>SUM(D27:D28)</f>
        <v>0</v>
      </c>
      <c r="E29" s="208"/>
    </row>
    <row r="30" spans="1:5" s="27" customFormat="1" ht="30" customHeight="1">
      <c r="A30" s="125"/>
      <c r="B30" s="34" t="s">
        <v>48</v>
      </c>
      <c r="C30" s="99"/>
      <c r="D30" s="99"/>
      <c r="E30" s="100"/>
    </row>
    <row r="31" spans="1:5" s="27" customFormat="1" ht="33" customHeight="1">
      <c r="A31" s="165">
        <v>602000</v>
      </c>
      <c r="B31" s="158" t="s">
        <v>46</v>
      </c>
      <c r="C31" s="214">
        <f>C32-C33+C35</f>
        <v>4984783</v>
      </c>
      <c r="D31" s="230">
        <f>D32-D33+D34+D35</f>
        <v>318575.35</v>
      </c>
      <c r="E31" s="100"/>
    </row>
    <row r="32" spans="1:5" s="12" customFormat="1" ht="36" customHeight="1">
      <c r="A32" s="158">
        <v>602100</v>
      </c>
      <c r="B32" s="158" t="s">
        <v>49</v>
      </c>
      <c r="C32" s="215"/>
      <c r="D32" s="228">
        <v>1227986.63</v>
      </c>
      <c r="E32" s="100"/>
    </row>
    <row r="33" spans="1:5" s="12" customFormat="1" ht="30" customHeight="1">
      <c r="A33" s="163">
        <v>602200</v>
      </c>
      <c r="B33" s="163" t="s">
        <v>16</v>
      </c>
      <c r="C33" s="216"/>
      <c r="D33" s="228">
        <v>1900691.13</v>
      </c>
      <c r="E33" s="100"/>
    </row>
    <row r="34" spans="1:5" s="12" customFormat="1" ht="30" customHeight="1">
      <c r="A34" s="163">
        <v>602300</v>
      </c>
      <c r="B34" s="109" t="s">
        <v>55</v>
      </c>
      <c r="C34" s="216"/>
      <c r="D34" s="231">
        <v>-33918.03</v>
      </c>
      <c r="E34" s="101"/>
    </row>
    <row r="35" spans="1:5" s="12" customFormat="1" ht="38.25" customHeight="1" thickBot="1">
      <c r="A35" s="164">
        <v>602400</v>
      </c>
      <c r="B35" s="59" t="s">
        <v>21</v>
      </c>
      <c r="C35" s="215">
        <v>4984783</v>
      </c>
      <c r="D35" s="229">
        <v>1025197.88</v>
      </c>
      <c r="E35" s="102"/>
    </row>
    <row r="36" spans="1:5" s="12" customFormat="1" ht="38.25" customHeight="1" thickBot="1">
      <c r="A36" s="39"/>
      <c r="B36" s="59" t="s">
        <v>50</v>
      </c>
      <c r="C36" s="217">
        <f>C31</f>
        <v>4984783</v>
      </c>
      <c r="D36" s="229">
        <f>D31</f>
        <v>318575.35</v>
      </c>
      <c r="E36" s="102"/>
    </row>
    <row r="37" spans="1:5" s="7" customFormat="1" ht="15.75" customHeight="1">
      <c r="A37" s="17"/>
      <c r="B37" s="43"/>
      <c r="E37" s="64"/>
    </row>
    <row r="38" spans="1:5" s="7" customFormat="1" ht="15.75" customHeight="1">
      <c r="A38" s="18"/>
      <c r="B38" s="56" t="s">
        <v>51</v>
      </c>
      <c r="C38" s="47">
        <f>+C12-C25-C29+C36</f>
        <v>0</v>
      </c>
      <c r="D38" s="47">
        <f>+D12-D25-D29+D36</f>
        <v>0</v>
      </c>
      <c r="E38" s="64"/>
    </row>
    <row r="39" spans="1:5" s="7" customFormat="1" ht="15.75" customHeight="1">
      <c r="A39" s="18"/>
      <c r="B39" s="43"/>
      <c r="E39" s="64"/>
    </row>
    <row r="40" spans="1:5" s="7" customFormat="1" ht="15.75" customHeight="1">
      <c r="A40" s="18"/>
      <c r="B40" s="43"/>
      <c r="E40" s="64"/>
    </row>
    <row r="41" spans="1:5" s="16" customFormat="1" ht="18.75" customHeight="1">
      <c r="A41" s="19"/>
      <c r="B41" s="45" t="s">
        <v>59</v>
      </c>
      <c r="C41" s="15"/>
      <c r="D41" s="15"/>
      <c r="E41" s="66"/>
    </row>
    <row r="42" spans="1:5" s="13" customFormat="1" ht="15.75" customHeight="1">
      <c r="A42" s="20"/>
      <c r="B42" s="43"/>
      <c r="C42" s="4"/>
      <c r="D42" s="4"/>
      <c r="E42" s="68"/>
    </row>
    <row r="43" spans="1:5" s="13" customFormat="1" ht="15.75" customHeight="1">
      <c r="A43" s="20"/>
      <c r="B43" s="43"/>
      <c r="C43" s="4"/>
      <c r="D43" s="4"/>
      <c r="E43" s="68"/>
    </row>
    <row r="44" spans="1:5" s="13" customFormat="1" ht="15.75" customHeight="1">
      <c r="A44" s="20"/>
      <c r="B44" s="43"/>
      <c r="C44" s="4"/>
      <c r="D44" s="4"/>
      <c r="E44" s="70"/>
    </row>
    <row r="45" spans="1:5" s="13" customFormat="1" ht="15.75" customHeight="1">
      <c r="A45" s="20"/>
      <c r="B45" s="43"/>
      <c r="C45" s="4"/>
      <c r="D45" s="4"/>
      <c r="E45" s="68"/>
    </row>
    <row r="46" spans="1:5" s="13" customFormat="1" ht="15.75" customHeight="1">
      <c r="A46" s="20"/>
      <c r="B46" s="43"/>
      <c r="C46" s="4"/>
      <c r="D46" s="4"/>
      <c r="E46" s="68"/>
    </row>
    <row r="47" spans="1:5" s="13" customFormat="1" ht="15.75" customHeight="1">
      <c r="A47" s="20"/>
      <c r="B47" s="43"/>
      <c r="C47" s="4"/>
      <c r="D47" s="4"/>
      <c r="E47" s="68"/>
    </row>
    <row r="48" spans="1:5" s="13" customFormat="1" ht="15.75" customHeight="1">
      <c r="A48" s="20"/>
      <c r="B48" s="43"/>
      <c r="C48" s="4"/>
      <c r="D48" s="4"/>
      <c r="E48" s="68"/>
    </row>
    <row r="49" spans="1:5" s="13" customFormat="1" ht="15.75" customHeight="1">
      <c r="A49" s="20"/>
      <c r="B49" s="43"/>
      <c r="C49" s="4"/>
      <c r="D49" s="4"/>
      <c r="E49" s="68"/>
    </row>
    <row r="50" spans="1:5" s="14" customFormat="1" ht="27">
      <c r="A50" s="21"/>
      <c r="B50" s="44"/>
      <c r="C50" s="3"/>
      <c r="D50" s="53"/>
      <c r="E50" s="71"/>
    </row>
    <row r="51" spans="1:5" s="14" customFormat="1" ht="27">
      <c r="A51" s="21"/>
      <c r="B51" s="44"/>
      <c r="C51" s="3"/>
      <c r="D51" s="53"/>
      <c r="E51" s="71"/>
    </row>
    <row r="52" spans="1:5" s="14" customFormat="1" ht="27">
      <c r="A52" s="21"/>
      <c r="B52" s="44"/>
      <c r="C52" s="3"/>
      <c r="D52" s="53"/>
      <c r="E52" s="71"/>
    </row>
    <row r="53" spans="1:5" s="14" customFormat="1" ht="27">
      <c r="A53" s="21"/>
      <c r="B53" s="44"/>
      <c r="C53" s="3"/>
      <c r="D53" s="53"/>
      <c r="E53" s="71"/>
    </row>
    <row r="54" spans="1:5" s="14" customFormat="1" ht="27">
      <c r="A54" s="21"/>
      <c r="B54" s="44"/>
      <c r="C54" s="3"/>
      <c r="D54" s="53"/>
      <c r="E54" s="71"/>
    </row>
    <row r="55" spans="1:5" s="14" customFormat="1" ht="27">
      <c r="A55" s="21"/>
      <c r="B55" s="44"/>
      <c r="C55" s="3"/>
      <c r="D55" s="53"/>
      <c r="E55" s="71"/>
    </row>
    <row r="56" spans="1:5" s="14" customFormat="1" ht="27">
      <c r="A56" s="21"/>
      <c r="B56" s="44"/>
      <c r="C56" s="3"/>
      <c r="D56" s="53"/>
      <c r="E56" s="71"/>
    </row>
    <row r="57" spans="1:5" s="14" customFormat="1" ht="27">
      <c r="A57" s="21"/>
      <c r="B57" s="44"/>
      <c r="C57" s="3"/>
      <c r="D57" s="53"/>
      <c r="E57" s="71"/>
    </row>
    <row r="58" spans="1:5" s="14" customFormat="1" ht="27">
      <c r="A58" s="21"/>
      <c r="B58" s="44"/>
      <c r="C58" s="3"/>
      <c r="D58" s="53"/>
      <c r="E58" s="71"/>
    </row>
    <row r="59" spans="1:5" s="14" customFormat="1" ht="27">
      <c r="A59" s="21"/>
      <c r="B59" s="44"/>
      <c r="C59" s="3"/>
      <c r="D59" s="53"/>
      <c r="E59" s="71"/>
    </row>
    <row r="60" spans="1:5" s="14" customFormat="1" ht="27">
      <c r="A60" s="21"/>
      <c r="B60" s="44"/>
      <c r="C60" s="3"/>
      <c r="D60" s="53"/>
      <c r="E60" s="71"/>
    </row>
    <row r="61" spans="1:5" s="14" customFormat="1" ht="27">
      <c r="A61" s="21"/>
      <c r="B61" s="44"/>
      <c r="C61" s="3"/>
      <c r="D61" s="53"/>
      <c r="E61" s="71"/>
    </row>
    <row r="62" spans="1:5" s="14" customFormat="1" ht="27">
      <c r="A62" s="21"/>
      <c r="B62" s="44"/>
      <c r="C62" s="3"/>
      <c r="D62" s="53"/>
      <c r="E62" s="71"/>
    </row>
    <row r="63" spans="1:5" s="14" customFormat="1" ht="27">
      <c r="A63" s="21"/>
      <c r="B63" s="44"/>
      <c r="C63" s="3"/>
      <c r="D63" s="53"/>
      <c r="E63" s="71"/>
    </row>
    <row r="64" spans="1:5" s="14" customFormat="1" ht="27">
      <c r="A64" s="21"/>
      <c r="B64" s="44"/>
      <c r="C64" s="3"/>
      <c r="D64" s="53"/>
      <c r="E64" s="71"/>
    </row>
    <row r="65" spans="1:5" s="14" customFormat="1" ht="27">
      <c r="A65" s="21"/>
      <c r="B65" s="44"/>
      <c r="C65" s="3"/>
      <c r="D65" s="53"/>
      <c r="E65" s="71"/>
    </row>
    <row r="66" spans="1:5" s="14" customFormat="1" ht="27">
      <c r="A66" s="21"/>
      <c r="B66" s="44"/>
      <c r="C66" s="3"/>
      <c r="D66" s="53"/>
      <c r="E66" s="71"/>
    </row>
    <row r="67" spans="1:5" s="14" customFormat="1" ht="27">
      <c r="A67" s="21"/>
      <c r="B67" s="44"/>
      <c r="C67" s="3"/>
      <c r="D67" s="53"/>
      <c r="E67" s="71"/>
    </row>
    <row r="68" spans="1:5" s="14" customFormat="1" ht="27">
      <c r="A68" s="21"/>
      <c r="B68" s="44"/>
      <c r="C68" s="3"/>
      <c r="D68" s="53"/>
      <c r="E68" s="71"/>
    </row>
    <row r="69" spans="1:5" s="14" customFormat="1" ht="27">
      <c r="A69" s="21"/>
      <c r="B69" s="44"/>
      <c r="C69" s="3"/>
      <c r="D69" s="53"/>
      <c r="E69" s="71"/>
    </row>
    <row r="70" spans="1:5" s="14" customFormat="1" ht="27">
      <c r="A70" s="21"/>
      <c r="B70" s="44"/>
      <c r="C70" s="3"/>
      <c r="D70" s="53"/>
      <c r="E70" s="71"/>
    </row>
    <row r="71" spans="1:5" s="14" customFormat="1" ht="27">
      <c r="A71" s="21"/>
      <c r="B71" s="44"/>
      <c r="C71" s="3"/>
      <c r="D71" s="53"/>
      <c r="E71" s="71"/>
    </row>
    <row r="72" spans="1:5" s="14" customFormat="1" ht="27">
      <c r="A72" s="21"/>
      <c r="B72" s="44"/>
      <c r="C72" s="3"/>
      <c r="D72" s="53"/>
      <c r="E72" s="71"/>
    </row>
    <row r="73" spans="1:5" s="14" customFormat="1" ht="27">
      <c r="A73" s="21"/>
      <c r="B73" s="44"/>
      <c r="C73" s="3"/>
      <c r="D73" s="53"/>
      <c r="E73" s="71"/>
    </row>
    <row r="74" spans="1:5" s="14" customFormat="1" ht="27">
      <c r="A74" s="21"/>
      <c r="B74" s="44"/>
      <c r="C74" s="3"/>
      <c r="D74" s="53"/>
      <c r="E74" s="71"/>
    </row>
    <row r="75" spans="1:5" s="14" customFormat="1" ht="27">
      <c r="A75" s="21"/>
      <c r="B75" s="44"/>
      <c r="C75" s="3"/>
      <c r="D75" s="53"/>
      <c r="E75" s="71"/>
    </row>
    <row r="76" spans="1:5" s="14" customFormat="1" ht="27">
      <c r="A76" s="21"/>
      <c r="B76" s="44"/>
      <c r="C76" s="3"/>
      <c r="D76" s="53"/>
      <c r="E76" s="71"/>
    </row>
    <row r="77" spans="1:5" s="14" customFormat="1" ht="27">
      <c r="A77" s="21"/>
      <c r="B77" s="44"/>
      <c r="C77" s="3"/>
      <c r="D77" s="53"/>
      <c r="E77" s="71"/>
    </row>
    <row r="78" spans="1:5" s="14" customFormat="1" ht="27">
      <c r="A78" s="21"/>
      <c r="B78" s="44"/>
      <c r="C78" s="3"/>
      <c r="D78" s="53"/>
      <c r="E78" s="71"/>
    </row>
    <row r="79" spans="1:5" s="14" customFormat="1" ht="27">
      <c r="A79" s="21"/>
      <c r="B79" s="44"/>
      <c r="C79" s="3"/>
      <c r="D79" s="53"/>
      <c r="E79" s="71"/>
    </row>
    <row r="80" spans="1:5" s="14" customFormat="1" ht="27">
      <c r="A80" s="21"/>
      <c r="B80" s="44"/>
      <c r="C80" s="3"/>
      <c r="D80" s="53"/>
      <c r="E80" s="71"/>
    </row>
    <row r="81" spans="1:5" s="14" customFormat="1" ht="27">
      <c r="A81" s="21"/>
      <c r="B81" s="44"/>
      <c r="C81" s="3"/>
      <c r="D81" s="53"/>
      <c r="E81" s="71"/>
    </row>
    <row r="82" spans="1:5" s="14" customFormat="1" ht="27">
      <c r="A82" s="21"/>
      <c r="B82" s="44"/>
      <c r="C82" s="3"/>
      <c r="D82" s="53"/>
      <c r="E82" s="71"/>
    </row>
    <row r="83" spans="1:5" s="14" customFormat="1" ht="27">
      <c r="A83" s="21"/>
      <c r="B83" s="44"/>
      <c r="C83" s="3"/>
      <c r="D83" s="53"/>
      <c r="E83" s="71"/>
    </row>
    <row r="84" spans="1:5" s="14" customFormat="1" ht="27">
      <c r="A84" s="21"/>
      <c r="B84" s="44"/>
      <c r="C84" s="3"/>
      <c r="D84" s="53"/>
      <c r="E84" s="71"/>
    </row>
    <row r="85" spans="1:5" s="14" customFormat="1" ht="27">
      <c r="A85" s="21"/>
      <c r="B85" s="44"/>
      <c r="C85" s="3"/>
      <c r="D85" s="53"/>
      <c r="E85" s="71"/>
    </row>
    <row r="86" spans="1:5" s="14" customFormat="1" ht="27">
      <c r="A86" s="21"/>
      <c r="B86" s="44"/>
      <c r="C86" s="3"/>
      <c r="D86" s="53"/>
      <c r="E86" s="71"/>
    </row>
    <row r="87" spans="1:5" s="14" customFormat="1" ht="27">
      <c r="A87" s="21"/>
      <c r="B87" s="44"/>
      <c r="C87" s="3"/>
      <c r="D87" s="53"/>
      <c r="E87" s="71"/>
    </row>
    <row r="88" spans="1:5" s="14" customFormat="1" ht="27">
      <c r="A88" s="21"/>
      <c r="B88" s="44"/>
      <c r="C88" s="3"/>
      <c r="D88" s="53"/>
      <c r="E88" s="71"/>
    </row>
    <row r="89" spans="1:5" s="14" customFormat="1" ht="27">
      <c r="A89" s="21"/>
      <c r="B89" s="44"/>
      <c r="C89" s="3"/>
      <c r="D89" s="53"/>
      <c r="E89" s="71"/>
    </row>
    <row r="90" spans="1:5" s="14" customFormat="1" ht="27">
      <c r="A90" s="21"/>
      <c r="B90" s="44"/>
      <c r="C90" s="3"/>
      <c r="D90" s="53"/>
      <c r="E90" s="71"/>
    </row>
    <row r="91" spans="1:5" s="14" customFormat="1" ht="27">
      <c r="A91" s="21"/>
      <c r="B91" s="44"/>
      <c r="C91" s="3"/>
      <c r="D91" s="53"/>
      <c r="E91" s="71"/>
    </row>
    <row r="92" spans="1:5" s="14" customFormat="1" ht="27">
      <c r="A92" s="21"/>
      <c r="B92" s="44"/>
      <c r="C92" s="3"/>
      <c r="D92" s="53"/>
      <c r="E92" s="71"/>
    </row>
    <row r="93" spans="1:5" s="14" customFormat="1" ht="27">
      <c r="A93" s="2"/>
      <c r="B93" s="44"/>
      <c r="C93" s="3"/>
      <c r="D93" s="53"/>
      <c r="E93" s="71"/>
    </row>
    <row r="94" spans="1:5" s="14" customFormat="1" ht="27">
      <c r="A94" s="2"/>
      <c r="B94" s="44"/>
      <c r="C94" s="3"/>
      <c r="D94" s="53"/>
      <c r="E94" s="71"/>
    </row>
    <row r="95" spans="1:5" s="14" customFormat="1" ht="27">
      <c r="A95" s="2"/>
      <c r="B95" s="44"/>
      <c r="C95" s="3"/>
      <c r="D95" s="53"/>
      <c r="E95" s="71"/>
    </row>
    <row r="96" spans="1:5" s="14" customFormat="1" ht="27">
      <c r="A96" s="2"/>
      <c r="B96" s="44"/>
      <c r="C96" s="3"/>
      <c r="D96" s="53"/>
      <c r="E96" s="71"/>
    </row>
    <row r="97" spans="1:5" s="14" customFormat="1" ht="27">
      <c r="A97" s="2"/>
      <c r="B97" s="44"/>
      <c r="C97" s="3"/>
      <c r="D97" s="53"/>
      <c r="E97" s="71"/>
    </row>
    <row r="98" spans="1:5" s="14" customFormat="1" ht="27">
      <c r="A98" s="2"/>
      <c r="B98" s="44"/>
      <c r="C98" s="3"/>
      <c r="D98" s="53"/>
      <c r="E98" s="71"/>
    </row>
    <row r="99" spans="1:5" s="14" customFormat="1" ht="27">
      <c r="A99" s="2"/>
      <c r="B99" s="44"/>
      <c r="C99" s="3"/>
      <c r="D99" s="53"/>
      <c r="E99" s="71"/>
    </row>
    <row r="100" spans="1:5" s="14" customFormat="1" ht="27">
      <c r="A100" s="2"/>
      <c r="B100" s="44"/>
      <c r="C100" s="3"/>
      <c r="D100" s="53"/>
      <c r="E100" s="71"/>
    </row>
    <row r="101" spans="1:5" s="14" customFormat="1" ht="27">
      <c r="A101" s="2"/>
      <c r="B101" s="44"/>
      <c r="C101" s="3"/>
      <c r="D101" s="53"/>
      <c r="E101" s="71"/>
    </row>
    <row r="102" spans="1:5" s="14" customFormat="1" ht="27">
      <c r="A102" s="2"/>
      <c r="B102" s="44"/>
      <c r="C102" s="3"/>
      <c r="D102" s="53"/>
      <c r="E102" s="71"/>
    </row>
    <row r="103" spans="1:5" s="14" customFormat="1" ht="27">
      <c r="A103" s="2"/>
      <c r="B103" s="44"/>
      <c r="C103" s="3"/>
      <c r="D103" s="53"/>
      <c r="E103" s="71"/>
    </row>
    <row r="104" spans="1:5" s="14" customFormat="1" ht="27">
      <c r="A104" s="2"/>
      <c r="B104" s="44"/>
      <c r="C104" s="3"/>
      <c r="D104" s="53"/>
      <c r="E104" s="71"/>
    </row>
    <row r="105" spans="1:5" s="14" customFormat="1" ht="27">
      <c r="A105" s="2"/>
      <c r="B105" s="44"/>
      <c r="C105" s="3"/>
      <c r="D105" s="53"/>
      <c r="E105" s="71"/>
    </row>
    <row r="106" spans="1:5" s="14" customFormat="1" ht="27">
      <c r="A106" s="2"/>
      <c r="B106" s="44"/>
      <c r="C106" s="3"/>
      <c r="D106" s="53"/>
      <c r="E106" s="71"/>
    </row>
    <row r="107" spans="1:5" s="14" customFormat="1" ht="27">
      <c r="A107" s="2"/>
      <c r="B107" s="44"/>
      <c r="C107" s="3"/>
      <c r="D107" s="53"/>
      <c r="E107" s="71"/>
    </row>
    <row r="108" spans="1:5" s="14" customFormat="1" ht="27">
      <c r="A108" s="2"/>
      <c r="B108" s="44"/>
      <c r="C108" s="3"/>
      <c r="D108" s="53"/>
      <c r="E108" s="71"/>
    </row>
    <row r="109" spans="1:5" s="14" customFormat="1" ht="27">
      <c r="A109" s="2"/>
      <c r="B109" s="44"/>
      <c r="C109" s="3"/>
      <c r="D109" s="53"/>
      <c r="E109" s="71"/>
    </row>
    <row r="110" spans="1:5" s="14" customFormat="1" ht="27">
      <c r="A110" s="2"/>
      <c r="B110" s="44"/>
      <c r="C110" s="3"/>
      <c r="D110" s="53"/>
      <c r="E110" s="71"/>
    </row>
    <row r="111" spans="1:5" s="14" customFormat="1" ht="27">
      <c r="A111" s="2"/>
      <c r="B111" s="44"/>
      <c r="C111" s="3"/>
      <c r="D111" s="53"/>
      <c r="E111" s="71"/>
    </row>
    <row r="112" spans="1:5" s="14" customFormat="1" ht="27">
      <c r="A112" s="2"/>
      <c r="B112" s="44"/>
      <c r="C112" s="3"/>
      <c r="D112" s="53"/>
      <c r="E112" s="71"/>
    </row>
    <row r="113" spans="1:5" s="14" customFormat="1" ht="27">
      <c r="A113" s="2"/>
      <c r="B113" s="44"/>
      <c r="C113" s="3"/>
      <c r="D113" s="53"/>
      <c r="E113" s="71"/>
    </row>
    <row r="114" spans="1:5" s="14" customFormat="1" ht="27">
      <c r="A114" s="2"/>
      <c r="B114" s="44"/>
      <c r="C114" s="3"/>
      <c r="D114" s="53"/>
      <c r="E114" s="71"/>
    </row>
    <row r="115" spans="1:5" s="14" customFormat="1" ht="27">
      <c r="A115" s="2"/>
      <c r="B115" s="44"/>
      <c r="C115" s="3"/>
      <c r="D115" s="53"/>
      <c r="E115" s="71"/>
    </row>
    <row r="116" spans="1:5" s="14" customFormat="1" ht="27">
      <c r="A116" s="2"/>
      <c r="B116" s="44"/>
      <c r="C116" s="3"/>
      <c r="D116" s="53"/>
      <c r="E116" s="71"/>
    </row>
    <row r="117" spans="1:5" s="14" customFormat="1" ht="27">
      <c r="A117" s="2"/>
      <c r="B117" s="44"/>
      <c r="C117" s="3"/>
      <c r="D117" s="53"/>
      <c r="E117" s="71"/>
    </row>
    <row r="118" spans="1:5" s="14" customFormat="1" ht="27">
      <c r="A118" s="2"/>
      <c r="B118" s="44"/>
      <c r="C118" s="3"/>
      <c r="D118" s="53"/>
      <c r="E118" s="71"/>
    </row>
    <row r="119" spans="1:5" s="14" customFormat="1" ht="27">
      <c r="A119" s="2"/>
      <c r="B119" s="44"/>
      <c r="C119" s="3"/>
      <c r="D119" s="53"/>
      <c r="E119" s="71"/>
    </row>
    <row r="120" spans="1:5" s="14" customFormat="1" ht="27">
      <c r="A120" s="2"/>
      <c r="B120" s="44"/>
      <c r="C120" s="3"/>
      <c r="D120" s="53"/>
      <c r="E120" s="71"/>
    </row>
    <row r="121" spans="1:5" s="14" customFormat="1" ht="27">
      <c r="A121" s="2"/>
      <c r="B121" s="44"/>
      <c r="C121" s="3"/>
      <c r="D121" s="53"/>
      <c r="E121" s="71"/>
    </row>
    <row r="122" spans="1:5" s="14" customFormat="1" ht="27">
      <c r="A122" s="2"/>
      <c r="B122" s="44"/>
      <c r="C122" s="3"/>
      <c r="D122" s="53"/>
      <c r="E122" s="71"/>
    </row>
    <row r="123" spans="1:5" s="14" customFormat="1" ht="27">
      <c r="A123" s="2"/>
      <c r="B123" s="44"/>
      <c r="C123" s="3"/>
      <c r="D123" s="53"/>
      <c r="E123" s="71"/>
    </row>
    <row r="124" spans="1:5" s="14" customFormat="1" ht="27">
      <c r="A124" s="2"/>
      <c r="B124" s="44"/>
      <c r="C124" s="3"/>
      <c r="D124" s="53"/>
      <c r="E124" s="71"/>
    </row>
    <row r="125" spans="1:5" s="14" customFormat="1" ht="27">
      <c r="A125" s="2"/>
      <c r="B125" s="44"/>
      <c r="C125" s="3"/>
      <c r="D125" s="53"/>
      <c r="E125" s="71"/>
    </row>
    <row r="126" spans="1:5" s="14" customFormat="1" ht="27">
      <c r="A126" s="2"/>
      <c r="B126" s="44"/>
      <c r="C126" s="3"/>
      <c r="D126" s="53"/>
      <c r="E126" s="71"/>
    </row>
    <row r="127" spans="1:5" s="14" customFormat="1" ht="27">
      <c r="A127" s="2"/>
      <c r="B127" s="44"/>
      <c r="C127" s="3"/>
      <c r="D127" s="53"/>
      <c r="E127" s="71"/>
    </row>
    <row r="128" spans="1:5" s="14" customFormat="1" ht="27">
      <c r="A128" s="2"/>
      <c r="B128" s="44"/>
      <c r="C128" s="3"/>
      <c r="D128" s="53"/>
      <c r="E128" s="71"/>
    </row>
    <row r="129" spans="1:5" s="14" customFormat="1" ht="27">
      <c r="A129" s="2"/>
      <c r="B129" s="44"/>
      <c r="C129" s="3"/>
      <c r="D129" s="53"/>
      <c r="E129" s="71"/>
    </row>
    <row r="130" spans="1:5" s="14" customFormat="1" ht="27">
      <c r="A130" s="2"/>
      <c r="B130" s="44"/>
      <c r="C130" s="3"/>
      <c r="D130" s="53"/>
      <c r="E130" s="71"/>
    </row>
    <row r="131" spans="1:5" s="14" customFormat="1" ht="27">
      <c r="A131" s="2"/>
      <c r="B131" s="44"/>
      <c r="C131" s="3"/>
      <c r="D131" s="53"/>
      <c r="E131" s="71"/>
    </row>
    <row r="132" spans="1:5" s="14" customFormat="1" ht="27">
      <c r="A132" s="2"/>
      <c r="B132" s="44"/>
      <c r="C132" s="3"/>
      <c r="D132" s="53"/>
      <c r="E132" s="71"/>
    </row>
    <row r="133" spans="1:5" s="14" customFormat="1" ht="27">
      <c r="A133" s="2"/>
      <c r="B133" s="44"/>
      <c r="C133" s="3"/>
      <c r="D133" s="53"/>
      <c r="E133" s="71"/>
    </row>
    <row r="134" spans="1:5" s="14" customFormat="1" ht="27">
      <c r="A134" s="2"/>
      <c r="B134" s="44"/>
      <c r="C134" s="3"/>
      <c r="D134" s="53"/>
      <c r="E134" s="71"/>
    </row>
    <row r="135" spans="1:5" s="14" customFormat="1" ht="27">
      <c r="A135" s="2"/>
      <c r="B135" s="44"/>
      <c r="C135" s="3"/>
      <c r="D135" s="53"/>
      <c r="E135" s="71"/>
    </row>
    <row r="136" spans="1:5" s="14" customFormat="1" ht="27">
      <c r="A136" s="2"/>
      <c r="B136" s="44"/>
      <c r="C136" s="3"/>
      <c r="D136" s="53"/>
      <c r="E136" s="71"/>
    </row>
    <row r="137" spans="1:5" s="14" customFormat="1" ht="27">
      <c r="A137" s="2"/>
      <c r="B137" s="44"/>
      <c r="C137" s="3"/>
      <c r="D137" s="53"/>
      <c r="E137" s="71"/>
    </row>
    <row r="138" spans="1:5" s="14" customFormat="1" ht="27">
      <c r="A138" s="2"/>
      <c r="B138" s="44"/>
      <c r="C138" s="3"/>
      <c r="D138" s="53"/>
      <c r="E138" s="71"/>
    </row>
    <row r="139" spans="1:5" s="14" customFormat="1" ht="27">
      <c r="A139" s="2"/>
      <c r="B139" s="44"/>
      <c r="C139" s="3"/>
      <c r="D139" s="53"/>
      <c r="E139" s="71"/>
    </row>
    <row r="140" spans="1:5" s="14" customFormat="1" ht="27">
      <c r="A140" s="2"/>
      <c r="B140" s="44"/>
      <c r="C140" s="3"/>
      <c r="D140" s="53"/>
      <c r="E140" s="71"/>
    </row>
    <row r="141" spans="1:5" s="14" customFormat="1" ht="27">
      <c r="A141" s="2"/>
      <c r="B141" s="44"/>
      <c r="C141" s="3"/>
      <c r="D141" s="53"/>
      <c r="E141" s="71"/>
    </row>
    <row r="142" spans="1:5" s="14" customFormat="1" ht="27">
      <c r="A142" s="2"/>
      <c r="B142" s="44"/>
      <c r="C142" s="3"/>
      <c r="D142" s="53"/>
      <c r="E142" s="71"/>
    </row>
    <row r="143" spans="1:5" s="14" customFormat="1" ht="27">
      <c r="A143" s="2"/>
      <c r="B143" s="44"/>
      <c r="C143" s="3"/>
      <c r="D143" s="53"/>
      <c r="E143" s="71"/>
    </row>
    <row r="144" spans="1:5" s="14" customFormat="1" ht="27">
      <c r="A144" s="2"/>
      <c r="B144" s="44"/>
      <c r="C144" s="3"/>
      <c r="D144" s="53"/>
      <c r="E144" s="71"/>
    </row>
    <row r="145" spans="1:5" s="14" customFormat="1" ht="27">
      <c r="A145" s="2"/>
      <c r="B145" s="44"/>
      <c r="C145" s="3"/>
      <c r="D145" s="53"/>
      <c r="E145" s="71"/>
    </row>
    <row r="146" spans="1:5" s="14" customFormat="1" ht="27">
      <c r="A146" s="2"/>
      <c r="B146" s="44"/>
      <c r="C146" s="3"/>
      <c r="D146" s="53"/>
      <c r="E146" s="71"/>
    </row>
    <row r="147" spans="1:5" s="14" customFormat="1" ht="27">
      <c r="A147" s="2"/>
      <c r="B147" s="44"/>
      <c r="C147" s="3"/>
      <c r="D147" s="53"/>
      <c r="E147" s="71"/>
    </row>
  </sheetData>
  <sheetProtection/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Димон</cp:lastModifiedBy>
  <cp:lastPrinted>2016-05-04T07:55:21Z</cp:lastPrinted>
  <dcterms:created xsi:type="dcterms:W3CDTF">2002-03-01T09:58:38Z</dcterms:created>
  <dcterms:modified xsi:type="dcterms:W3CDTF">2017-08-03T07:26:54Z</dcterms:modified>
  <cp:category/>
  <cp:version/>
  <cp:contentType/>
  <cp:contentStatus/>
</cp:coreProperties>
</file>